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GODIŠNJA IZVJEŠĆA\2023\6.2023\"/>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300" firstSheet="2"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E290" i="9" s="1"/>
  <c r="G290" i="9"/>
  <c r="F290" i="9"/>
  <c r="B290" i="9"/>
  <c r="F289" i="9"/>
  <c r="H288" i="9"/>
  <c r="G288" i="9"/>
  <c r="E288" i="9" s="1"/>
  <c r="B288" i="9" s="1"/>
  <c r="F288" i="9"/>
  <c r="F287" i="9"/>
  <c r="F286" i="9"/>
  <c r="H285" i="9"/>
  <c r="G285" i="9"/>
  <c r="F285" i="9"/>
  <c r="E285" i="9"/>
  <c r="B285" i="9" s="1"/>
  <c r="H284" i="9"/>
  <c r="G284" i="9"/>
  <c r="E284" i="9" s="1"/>
  <c r="B284" i="9" s="1"/>
  <c r="F284" i="9"/>
  <c r="H283" i="9"/>
  <c r="G283" i="9"/>
  <c r="E283" i="9" s="1"/>
  <c r="B283" i="9" s="1"/>
  <c r="F283" i="9"/>
  <c r="F282" i="9"/>
  <c r="H281" i="9"/>
  <c r="E281" i="9" s="1"/>
  <c r="B281" i="9" s="1"/>
  <c r="G281" i="9"/>
  <c r="F281" i="9"/>
  <c r="H280" i="9"/>
  <c r="G280" i="9"/>
  <c r="F280" i="9"/>
  <c r="E280" i="9"/>
  <c r="B280" i="9" s="1"/>
  <c r="H279" i="9"/>
  <c r="G279" i="9"/>
  <c r="E279" i="9" s="1"/>
  <c r="B279" i="9" s="1"/>
  <c r="F279" i="9"/>
  <c r="F278" i="9"/>
  <c r="F277" i="9"/>
  <c r="F275" i="9" s="1"/>
  <c r="F276" i="9"/>
  <c r="F274" i="9"/>
  <c r="L273" i="9"/>
  <c r="F273" i="9" s="1"/>
  <c r="H273" i="9"/>
  <c r="I272" i="9"/>
  <c r="E272" i="9" s="1"/>
  <c r="B272" i="9" s="1"/>
  <c r="H272" i="9"/>
  <c r="F272" i="9"/>
  <c r="E271" i="9"/>
  <c r="M270" i="9"/>
  <c r="L270" i="9"/>
  <c r="F270" i="9"/>
  <c r="B270" i="9" s="1"/>
  <c r="E270" i="9"/>
  <c r="M269" i="9"/>
  <c r="L269" i="9"/>
  <c r="F269" i="9" s="1"/>
  <c r="B269" i="9" s="1"/>
  <c r="E269" i="9"/>
  <c r="M268" i="9"/>
  <c r="F268" i="9" s="1"/>
  <c r="B268" i="9" s="1"/>
  <c r="L268" i="9"/>
  <c r="E268" i="9"/>
  <c r="M267" i="9"/>
  <c r="L267" i="9"/>
  <c r="F267" i="9" s="1"/>
  <c r="E267" i="9"/>
  <c r="B267" i="9" s="1"/>
  <c r="M266" i="9"/>
  <c r="L266" i="9"/>
  <c r="F266" i="9"/>
  <c r="B266" i="9" s="1"/>
  <c r="E266" i="9"/>
  <c r="M265" i="9"/>
  <c r="L265" i="9"/>
  <c r="F265" i="9" s="1"/>
  <c r="B265" i="9" s="1"/>
  <c r="E265" i="9"/>
  <c r="M264" i="9"/>
  <c r="F264" i="9" s="1"/>
  <c r="B264" i="9" s="1"/>
  <c r="L264" i="9"/>
  <c r="E264" i="9"/>
  <c r="M263" i="9"/>
  <c r="L263" i="9"/>
  <c r="F263" i="9" s="1"/>
  <c r="E263" i="9"/>
  <c r="B263" i="9" s="1"/>
  <c r="M262" i="9"/>
  <c r="L262" i="9"/>
  <c r="F262" i="9"/>
  <c r="B262" i="9" s="1"/>
  <c r="E262" i="9"/>
  <c r="M261" i="9"/>
  <c r="L261" i="9"/>
  <c r="F261" i="9" s="1"/>
  <c r="B261" i="9" s="1"/>
  <c r="E261" i="9"/>
  <c r="M260" i="9"/>
  <c r="F260" i="9" s="1"/>
  <c r="B260" i="9" s="1"/>
  <c r="L260" i="9"/>
  <c r="E260" i="9"/>
  <c r="M259" i="9"/>
  <c r="L259" i="9"/>
  <c r="F259" i="9"/>
  <c r="E259" i="9"/>
  <c r="B259" i="9" s="1"/>
  <c r="M258" i="9"/>
  <c r="L258" i="9"/>
  <c r="F258" i="9"/>
  <c r="B258" i="9" s="1"/>
  <c r="E258" i="9"/>
  <c r="M257" i="9"/>
  <c r="L257" i="9"/>
  <c r="F257" i="9" s="1"/>
  <c r="B257" i="9" s="1"/>
  <c r="E257" i="9"/>
  <c r="M256" i="9"/>
  <c r="F256" i="9" s="1"/>
  <c r="L256" i="9"/>
  <c r="E256" i="9"/>
  <c r="B256" i="9"/>
  <c r="M255" i="9"/>
  <c r="L255" i="9"/>
  <c r="F255" i="9" s="1"/>
  <c r="E255" i="9"/>
  <c r="M254" i="9"/>
  <c r="L254" i="9"/>
  <c r="F254" i="9"/>
  <c r="B254" i="9" s="1"/>
  <c r="E254" i="9"/>
  <c r="M253" i="9"/>
  <c r="L253" i="9"/>
  <c r="F253" i="9" s="1"/>
  <c r="B253" i="9" s="1"/>
  <c r="E253" i="9"/>
  <c r="M252" i="9"/>
  <c r="F252" i="9" s="1"/>
  <c r="L252" i="9"/>
  <c r="E252" i="9"/>
  <c r="B252" i="9"/>
  <c r="M251" i="9"/>
  <c r="L251" i="9"/>
  <c r="F251" i="9" s="1"/>
  <c r="E251" i="9"/>
  <c r="B251" i="9" s="1"/>
  <c r="M250" i="9"/>
  <c r="L250" i="9"/>
  <c r="F250" i="9"/>
  <c r="B250" i="9" s="1"/>
  <c r="E250" i="9"/>
  <c r="M249" i="9"/>
  <c r="L249" i="9"/>
  <c r="F249" i="9" s="1"/>
  <c r="B249" i="9" s="1"/>
  <c r="E249" i="9"/>
  <c r="M248" i="9"/>
  <c r="F248" i="9" s="1"/>
  <c r="B248" i="9" s="1"/>
  <c r="L248" i="9"/>
  <c r="E248" i="9"/>
  <c r="M247" i="9"/>
  <c r="L247" i="9"/>
  <c r="F247" i="9"/>
  <c r="E247" i="9"/>
  <c r="B247" i="9" s="1"/>
  <c r="M246" i="9"/>
  <c r="L246" i="9"/>
  <c r="F246" i="9"/>
  <c r="B246" i="9" s="1"/>
  <c r="E246" i="9"/>
  <c r="M245" i="9"/>
  <c r="L245" i="9"/>
  <c r="F245" i="9" s="1"/>
  <c r="B245" i="9" s="1"/>
  <c r="E245" i="9"/>
  <c r="M244" i="9"/>
  <c r="F244" i="9" s="1"/>
  <c r="B244" i="9" s="1"/>
  <c r="L244" i="9"/>
  <c r="E244" i="9"/>
  <c r="M243" i="9"/>
  <c r="L243" i="9"/>
  <c r="F243" i="9"/>
  <c r="E243" i="9"/>
  <c r="B243" i="9" s="1"/>
  <c r="M242" i="9"/>
  <c r="L242" i="9"/>
  <c r="F242" i="9"/>
  <c r="B242" i="9" s="1"/>
  <c r="E242" i="9"/>
  <c r="M241" i="9"/>
  <c r="L241" i="9"/>
  <c r="F241" i="9" s="1"/>
  <c r="B241" i="9" s="1"/>
  <c r="E241" i="9"/>
  <c r="M240" i="9"/>
  <c r="F240" i="9" s="1"/>
  <c r="L240" i="9"/>
  <c r="E240" i="9"/>
  <c r="B240" i="9"/>
  <c r="M239" i="9"/>
  <c r="L239" i="9"/>
  <c r="F239" i="9"/>
  <c r="E239" i="9"/>
  <c r="B239" i="9" s="1"/>
  <c r="M238" i="9"/>
  <c r="L238" i="9"/>
  <c r="F238" i="9"/>
  <c r="B238" i="9" s="1"/>
  <c r="E238" i="9"/>
  <c r="M237" i="9"/>
  <c r="L237" i="9"/>
  <c r="F237" i="9" s="1"/>
  <c r="B237" i="9" s="1"/>
  <c r="E237" i="9"/>
  <c r="M236" i="9"/>
  <c r="F236" i="9" s="1"/>
  <c r="B236" i="9" s="1"/>
  <c r="L236" i="9"/>
  <c r="E236" i="9"/>
  <c r="M235" i="9"/>
  <c r="L235" i="9"/>
  <c r="F235" i="9"/>
  <c r="E235" i="9"/>
  <c r="B235" i="9" s="1"/>
  <c r="M234" i="9"/>
  <c r="L234" i="9"/>
  <c r="F234" i="9"/>
  <c r="B234" i="9" s="1"/>
  <c r="E234" i="9"/>
  <c r="M233" i="9"/>
  <c r="L233" i="9"/>
  <c r="F233" i="9" s="1"/>
  <c r="B233" i="9" s="1"/>
  <c r="E233" i="9"/>
  <c r="M232" i="9"/>
  <c r="F232" i="9" s="1"/>
  <c r="B232" i="9" s="1"/>
  <c r="L232" i="9"/>
  <c r="E232" i="9"/>
  <c r="M231" i="9"/>
  <c r="L231" i="9"/>
  <c r="F231" i="9"/>
  <c r="E231" i="9"/>
  <c r="B231" i="9" s="1"/>
  <c r="M230" i="9"/>
  <c r="L230" i="9"/>
  <c r="F230" i="9"/>
  <c r="B230" i="9" s="1"/>
  <c r="E230" i="9"/>
  <c r="M229" i="9"/>
  <c r="L229" i="9"/>
  <c r="F229" i="9" s="1"/>
  <c r="B229" i="9" s="1"/>
  <c r="E229" i="9"/>
  <c r="M228" i="9"/>
  <c r="F228" i="9" s="1"/>
  <c r="B228" i="9" s="1"/>
  <c r="L228" i="9"/>
  <c r="E228" i="9"/>
  <c r="M227" i="9"/>
  <c r="L227" i="9"/>
  <c r="F227" i="9"/>
  <c r="E227" i="9"/>
  <c r="B227" i="9" s="1"/>
  <c r="M226" i="9"/>
  <c r="L226" i="9"/>
  <c r="F226" i="9"/>
  <c r="B226" i="9" s="1"/>
  <c r="E226" i="9"/>
  <c r="M225" i="9"/>
  <c r="L225" i="9"/>
  <c r="F225" i="9" s="1"/>
  <c r="B225" i="9" s="1"/>
  <c r="E225" i="9"/>
  <c r="M224" i="9"/>
  <c r="F224" i="9" s="1"/>
  <c r="L224" i="9"/>
  <c r="E224" i="9"/>
  <c r="B224" i="9"/>
  <c r="M223" i="9"/>
  <c r="L223" i="9"/>
  <c r="F223" i="9"/>
  <c r="E223" i="9"/>
  <c r="B223" i="9" s="1"/>
  <c r="M222" i="9"/>
  <c r="L222" i="9"/>
  <c r="F222" i="9"/>
  <c r="B222" i="9" s="1"/>
  <c r="E222" i="9"/>
  <c r="M221" i="9"/>
  <c r="L221" i="9"/>
  <c r="F221" i="9" s="1"/>
  <c r="B221" i="9" s="1"/>
  <c r="E221" i="9"/>
  <c r="M220" i="9"/>
  <c r="F220" i="9" s="1"/>
  <c r="B220" i="9" s="1"/>
  <c r="L220" i="9"/>
  <c r="E220" i="9"/>
  <c r="M219" i="9"/>
  <c r="L219" i="9"/>
  <c r="F219" i="9" s="1"/>
  <c r="E219" i="9"/>
  <c r="M218" i="9"/>
  <c r="L218" i="9"/>
  <c r="F218" i="9"/>
  <c r="B218" i="9" s="1"/>
  <c r="E218" i="9"/>
  <c r="M217" i="9"/>
  <c r="L217" i="9"/>
  <c r="E217" i="9"/>
  <c r="M216" i="9"/>
  <c r="L216" i="9"/>
  <c r="E216" i="9"/>
  <c r="M215" i="9"/>
  <c r="L215" i="9"/>
  <c r="F215" i="9"/>
  <c r="E215" i="9"/>
  <c r="B215" i="9" s="1"/>
  <c r="M214" i="9"/>
  <c r="L214" i="9"/>
  <c r="F214" i="9"/>
  <c r="B214" i="9" s="1"/>
  <c r="E214" i="9"/>
  <c r="M213" i="9"/>
  <c r="L213" i="9"/>
  <c r="F213" i="9" s="1"/>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F159" i="9"/>
  <c r="H158" i="9"/>
  <c r="G158" i="9"/>
  <c r="E158" i="9" s="1"/>
  <c r="B158" i="9" s="1"/>
  <c r="F158" i="9"/>
  <c r="H157" i="9"/>
  <c r="E157" i="9" s="1"/>
  <c r="B157" i="9" s="1"/>
  <c r="G157" i="9"/>
  <c r="F157" i="9"/>
  <c r="H156" i="9"/>
  <c r="G156" i="9"/>
  <c r="F156" i="9"/>
  <c r="E156" i="9"/>
  <c r="B156" i="9" s="1"/>
  <c r="H155" i="9"/>
  <c r="G155" i="9"/>
  <c r="E155" i="9" s="1"/>
  <c r="F155" i="9"/>
  <c r="H154" i="9"/>
  <c r="G154" i="9"/>
  <c r="E154" i="9" s="1"/>
  <c r="B154" i="9" s="1"/>
  <c r="F154" i="9"/>
  <c r="H153" i="9"/>
  <c r="E153" i="9" s="1"/>
  <c r="B153" i="9" s="1"/>
  <c r="G153" i="9"/>
  <c r="F153" i="9"/>
  <c r="H152" i="9"/>
  <c r="G152" i="9"/>
  <c r="F152" i="9"/>
  <c r="E152" i="9"/>
  <c r="B152" i="9" s="1"/>
  <c r="H151" i="9"/>
  <c r="G151" i="9"/>
  <c r="E151" i="9" s="1"/>
  <c r="F151" i="9"/>
  <c r="H150" i="9"/>
  <c r="G150" i="9"/>
  <c r="E150" i="9" s="1"/>
  <c r="B150" i="9" s="1"/>
  <c r="F150" i="9"/>
  <c r="H149" i="9"/>
  <c r="E149" i="9" s="1"/>
  <c r="B149" i="9" s="1"/>
  <c r="G149" i="9"/>
  <c r="F149" i="9"/>
  <c r="H148" i="9"/>
  <c r="G148" i="9"/>
  <c r="F148" i="9"/>
  <c r="E148" i="9"/>
  <c r="B148" i="9" s="1"/>
  <c r="H147" i="9"/>
  <c r="E147" i="9" s="1"/>
  <c r="B147" i="9" s="1"/>
  <c r="G147" i="9"/>
  <c r="F147" i="9"/>
  <c r="H146" i="9"/>
  <c r="G146" i="9"/>
  <c r="E146" i="9" s="1"/>
  <c r="B146" i="9" s="1"/>
  <c r="F146" i="9"/>
  <c r="H145" i="9"/>
  <c r="G145" i="9"/>
  <c r="E145" i="9" s="1"/>
  <c r="B145" i="9" s="1"/>
  <c r="F145" i="9"/>
  <c r="H144" i="9"/>
  <c r="G144" i="9"/>
  <c r="F144" i="9"/>
  <c r="E144" i="9"/>
  <c r="B144" i="9" s="1"/>
  <c r="H143" i="9"/>
  <c r="E143" i="9" s="1"/>
  <c r="G143" i="9"/>
  <c r="F143" i="9"/>
  <c r="F142" i="9"/>
  <c r="H141" i="9"/>
  <c r="G141" i="9"/>
  <c r="E141" i="9" s="1"/>
  <c r="B141" i="9" s="1"/>
  <c r="F141" i="9"/>
  <c r="H140" i="9"/>
  <c r="G140" i="9"/>
  <c r="F140" i="9"/>
  <c r="E140" i="9"/>
  <c r="B140" i="9" s="1"/>
  <c r="H139" i="9"/>
  <c r="G139" i="9"/>
  <c r="F139" i="9"/>
  <c r="E139" i="9"/>
  <c r="B139" i="9" s="1"/>
  <c r="H138" i="9"/>
  <c r="G138" i="9"/>
  <c r="E138" i="9" s="1"/>
  <c r="B138" i="9" s="1"/>
  <c r="F138" i="9"/>
  <c r="H137" i="9"/>
  <c r="G137" i="9"/>
  <c r="E137" i="9" s="1"/>
  <c r="B137" i="9" s="1"/>
  <c r="F137" i="9"/>
  <c r="H136" i="9"/>
  <c r="G136" i="9"/>
  <c r="F136" i="9"/>
  <c r="E136" i="9"/>
  <c r="B136" i="9" s="1"/>
  <c r="H135" i="9"/>
  <c r="G135" i="9"/>
  <c r="F135" i="9"/>
  <c r="E135" i="9"/>
  <c r="H134" i="9"/>
  <c r="G134" i="9"/>
  <c r="E134" i="9" s="1"/>
  <c r="B134" i="9" s="1"/>
  <c r="F134" i="9"/>
  <c r="H133" i="9"/>
  <c r="G133" i="9"/>
  <c r="E133" i="9" s="1"/>
  <c r="F133" i="9"/>
  <c r="B133" i="9"/>
  <c r="H132" i="9"/>
  <c r="G132" i="9"/>
  <c r="F132" i="9"/>
  <c r="E132" i="9"/>
  <c r="B132" i="9" s="1"/>
  <c r="H131" i="9"/>
  <c r="E131" i="9" s="1"/>
  <c r="G131" i="9"/>
  <c r="F131" i="9"/>
  <c r="H130" i="9"/>
  <c r="G130" i="9"/>
  <c r="E130" i="9" s="1"/>
  <c r="B130" i="9" s="1"/>
  <c r="F130" i="9"/>
  <c r="H129" i="9"/>
  <c r="G129" i="9"/>
  <c r="E129" i="9" s="1"/>
  <c r="B129" i="9" s="1"/>
  <c r="F129" i="9"/>
  <c r="H128" i="9"/>
  <c r="G128" i="9"/>
  <c r="F128" i="9"/>
  <c r="E128" i="9"/>
  <c r="B128" i="9" s="1"/>
  <c r="H127" i="9"/>
  <c r="G127" i="9"/>
  <c r="F127" i="9"/>
  <c r="E127" i="9"/>
  <c r="H126" i="9"/>
  <c r="G126" i="9"/>
  <c r="E126" i="9" s="1"/>
  <c r="B126" i="9" s="1"/>
  <c r="F126" i="9"/>
  <c r="H125" i="9"/>
  <c r="G125" i="9"/>
  <c r="E125" i="9" s="1"/>
  <c r="B125" i="9" s="1"/>
  <c r="F125" i="9"/>
  <c r="H124" i="9"/>
  <c r="G124" i="9"/>
  <c r="F124" i="9"/>
  <c r="E124" i="9"/>
  <c r="B124" i="9" s="1"/>
  <c r="H123" i="9"/>
  <c r="G123" i="9"/>
  <c r="F123" i="9"/>
  <c r="E123" i="9"/>
  <c r="H122" i="9"/>
  <c r="G122" i="9"/>
  <c r="E122" i="9" s="1"/>
  <c r="B122" i="9" s="1"/>
  <c r="F122" i="9"/>
  <c r="H121" i="9"/>
  <c r="G121" i="9"/>
  <c r="F121" i="9"/>
  <c r="H120" i="9"/>
  <c r="G120" i="9"/>
  <c r="F120" i="9"/>
  <c r="E120" i="9"/>
  <c r="B120" i="9" s="1"/>
  <c r="H119" i="9"/>
  <c r="G119" i="9"/>
  <c r="F119" i="9"/>
  <c r="E119" i="9"/>
  <c r="B119" i="9" s="1"/>
  <c r="H118" i="9"/>
  <c r="G118" i="9"/>
  <c r="E118" i="9" s="1"/>
  <c r="B118" i="9" s="1"/>
  <c r="F118" i="9"/>
  <c r="H117" i="9"/>
  <c r="G117" i="9"/>
  <c r="F117" i="9"/>
  <c r="H116" i="9"/>
  <c r="G116" i="9"/>
  <c r="F116" i="9"/>
  <c r="E116" i="9"/>
  <c r="B116" i="9" s="1"/>
  <c r="H115" i="9"/>
  <c r="G115" i="9"/>
  <c r="F115" i="9"/>
  <c r="E115" i="9"/>
  <c r="B115" i="9" s="1"/>
  <c r="H114" i="9"/>
  <c r="G114" i="9"/>
  <c r="E114" i="9" s="1"/>
  <c r="B114" i="9" s="1"/>
  <c r="F114" i="9"/>
  <c r="H113" i="9"/>
  <c r="G113" i="9"/>
  <c r="E113" i="9" s="1"/>
  <c r="B113" i="9" s="1"/>
  <c r="F113" i="9"/>
  <c r="H112" i="9"/>
  <c r="G112" i="9"/>
  <c r="F112" i="9"/>
  <c r="E112" i="9"/>
  <c r="B112" i="9" s="1"/>
  <c r="H111" i="9"/>
  <c r="G111" i="9"/>
  <c r="F111" i="9"/>
  <c r="E111" i="9"/>
  <c r="H110" i="9"/>
  <c r="G110" i="9"/>
  <c r="E110" i="9" s="1"/>
  <c r="B110" i="9" s="1"/>
  <c r="F110" i="9"/>
  <c r="H109" i="9"/>
  <c r="G109" i="9"/>
  <c r="E109" i="9" s="1"/>
  <c r="B109" i="9" s="1"/>
  <c r="F109" i="9"/>
  <c r="H108" i="9"/>
  <c r="G108" i="9"/>
  <c r="F108" i="9"/>
  <c r="E108" i="9"/>
  <c r="B108" i="9" s="1"/>
  <c r="H107" i="9"/>
  <c r="G107" i="9"/>
  <c r="F107" i="9"/>
  <c r="E107" i="9"/>
  <c r="H106" i="9"/>
  <c r="G106" i="9"/>
  <c r="E106" i="9" s="1"/>
  <c r="B106" i="9" s="1"/>
  <c r="F106" i="9"/>
  <c r="H105" i="9"/>
  <c r="G105" i="9"/>
  <c r="F105" i="9"/>
  <c r="H104" i="9"/>
  <c r="G104" i="9"/>
  <c r="F104" i="9"/>
  <c r="E104" i="9"/>
  <c r="B104" i="9" s="1"/>
  <c r="H103" i="9"/>
  <c r="G103" i="9"/>
  <c r="F103" i="9"/>
  <c r="B103" i="9" s="1"/>
  <c r="E103" i="9"/>
  <c r="H102" i="9"/>
  <c r="G102" i="9"/>
  <c r="E102" i="9" s="1"/>
  <c r="B102" i="9" s="1"/>
  <c r="F102" i="9"/>
  <c r="H101" i="9"/>
  <c r="G101" i="9"/>
  <c r="F101" i="9"/>
  <c r="H100" i="9"/>
  <c r="G100" i="9"/>
  <c r="F100" i="9"/>
  <c r="E100" i="9"/>
  <c r="B100" i="9" s="1"/>
  <c r="H99" i="9"/>
  <c r="E99" i="9" s="1"/>
  <c r="B99" i="9" s="1"/>
  <c r="G99" i="9"/>
  <c r="F99" i="9"/>
  <c r="H98" i="9"/>
  <c r="G98" i="9"/>
  <c r="E98" i="9" s="1"/>
  <c r="B98" i="9" s="1"/>
  <c r="F98" i="9"/>
  <c r="H97" i="9"/>
  <c r="G97" i="9"/>
  <c r="E97" i="9" s="1"/>
  <c r="B97" i="9" s="1"/>
  <c r="F97" i="9"/>
  <c r="H96" i="9"/>
  <c r="G96" i="9"/>
  <c r="F96" i="9"/>
  <c r="E96" i="9"/>
  <c r="B96" i="9" s="1"/>
  <c r="H95" i="9"/>
  <c r="G95" i="9"/>
  <c r="F95" i="9"/>
  <c r="E95" i="9"/>
  <c r="H94" i="9"/>
  <c r="G94" i="9"/>
  <c r="E94" i="9" s="1"/>
  <c r="B94" i="9" s="1"/>
  <c r="F94" i="9"/>
  <c r="H93" i="9"/>
  <c r="G93" i="9"/>
  <c r="F93" i="9"/>
  <c r="H92" i="9"/>
  <c r="G92" i="9"/>
  <c r="F92" i="9"/>
  <c r="E92" i="9"/>
  <c r="B92" i="9" s="1"/>
  <c r="H91" i="9"/>
  <c r="G91" i="9"/>
  <c r="F91" i="9"/>
  <c r="E91" i="9"/>
  <c r="B91" i="9" s="1"/>
  <c r="H90" i="9"/>
  <c r="G90" i="9"/>
  <c r="E90" i="9" s="1"/>
  <c r="B90" i="9" s="1"/>
  <c r="F90" i="9"/>
  <c r="H89" i="9"/>
  <c r="G89" i="9"/>
  <c r="F89" i="9"/>
  <c r="H88" i="9"/>
  <c r="G88" i="9"/>
  <c r="F88" i="9"/>
  <c r="E88" i="9"/>
  <c r="B88" i="9" s="1"/>
  <c r="H87" i="9"/>
  <c r="G87" i="9"/>
  <c r="F87" i="9"/>
  <c r="E87" i="9"/>
  <c r="B87" i="9" s="1"/>
  <c r="H86" i="9"/>
  <c r="G86" i="9"/>
  <c r="E86" i="9" s="1"/>
  <c r="B86" i="9" s="1"/>
  <c r="F86" i="9"/>
  <c r="H85" i="9"/>
  <c r="G85" i="9"/>
  <c r="E85" i="9" s="1"/>
  <c r="B85" i="9" s="1"/>
  <c r="F85" i="9"/>
  <c r="H84" i="9"/>
  <c r="G84" i="9"/>
  <c r="F84" i="9"/>
  <c r="E84" i="9"/>
  <c r="B84" i="9" s="1"/>
  <c r="H83" i="9"/>
  <c r="G83" i="9"/>
  <c r="F83" i="9"/>
  <c r="E83" i="9"/>
  <c r="H82" i="9"/>
  <c r="G82" i="9"/>
  <c r="E82" i="9" s="1"/>
  <c r="B82" i="9" s="1"/>
  <c r="F82" i="9"/>
  <c r="H81" i="9"/>
  <c r="G81" i="9"/>
  <c r="E81" i="9" s="1"/>
  <c r="B81" i="9" s="1"/>
  <c r="F81" i="9"/>
  <c r="H80" i="9"/>
  <c r="G80" i="9"/>
  <c r="F80" i="9"/>
  <c r="E80" i="9"/>
  <c r="B80" i="9" s="1"/>
  <c r="H79" i="9"/>
  <c r="G79" i="9"/>
  <c r="F79" i="9"/>
  <c r="E79" i="9"/>
  <c r="H78" i="9"/>
  <c r="G78" i="9"/>
  <c r="E78" i="9" s="1"/>
  <c r="B78" i="9" s="1"/>
  <c r="F78" i="9"/>
  <c r="H77" i="9"/>
  <c r="G77" i="9"/>
  <c r="F77" i="9"/>
  <c r="H76" i="9"/>
  <c r="G76" i="9"/>
  <c r="F76" i="9"/>
  <c r="E76" i="9"/>
  <c r="B76" i="9" s="1"/>
  <c r="H75" i="9"/>
  <c r="G75" i="9"/>
  <c r="E75" i="9" s="1"/>
  <c r="B75" i="9" s="1"/>
  <c r="F75" i="9"/>
  <c r="H74" i="9"/>
  <c r="G74" i="9"/>
  <c r="E74" i="9" s="1"/>
  <c r="B74" i="9" s="1"/>
  <c r="F74" i="9"/>
  <c r="H73" i="9"/>
  <c r="E73" i="9" s="1"/>
  <c r="B73" i="9" s="1"/>
  <c r="G73" i="9"/>
  <c r="F73" i="9"/>
  <c r="H72" i="9"/>
  <c r="G72" i="9"/>
  <c r="F72" i="9"/>
  <c r="E72" i="9"/>
  <c r="B72" i="9" s="1"/>
  <c r="H71" i="9"/>
  <c r="G71" i="9"/>
  <c r="E71" i="9" s="1"/>
  <c r="F71" i="9"/>
  <c r="H70" i="9"/>
  <c r="G70" i="9"/>
  <c r="E70" i="9" s="1"/>
  <c r="B70" i="9" s="1"/>
  <c r="F70" i="9"/>
  <c r="H69" i="9"/>
  <c r="E69" i="9" s="1"/>
  <c r="B69" i="9" s="1"/>
  <c r="G69" i="9"/>
  <c r="F69" i="9"/>
  <c r="H68" i="9"/>
  <c r="G68" i="9"/>
  <c r="F68" i="9"/>
  <c r="E68" i="9"/>
  <c r="B68" i="9" s="1"/>
  <c r="H67" i="9"/>
  <c r="G67" i="9"/>
  <c r="E67" i="9" s="1"/>
  <c r="F67" i="9"/>
  <c r="H66" i="9"/>
  <c r="G66" i="9"/>
  <c r="E66" i="9" s="1"/>
  <c r="B66" i="9" s="1"/>
  <c r="F66" i="9"/>
  <c r="H65" i="9"/>
  <c r="E65" i="9" s="1"/>
  <c r="B65" i="9" s="1"/>
  <c r="G65" i="9"/>
  <c r="F65" i="9"/>
  <c r="H64" i="9"/>
  <c r="G64" i="9"/>
  <c r="F64" i="9"/>
  <c r="E64" i="9"/>
  <c r="B64" i="9" s="1"/>
  <c r="H63" i="9"/>
  <c r="G63" i="9"/>
  <c r="E63" i="9" s="1"/>
  <c r="F63" i="9"/>
  <c r="H62" i="9"/>
  <c r="G62" i="9"/>
  <c r="E62" i="9" s="1"/>
  <c r="B62" i="9" s="1"/>
  <c r="F62" i="9"/>
  <c r="H61" i="9"/>
  <c r="E61" i="9" s="1"/>
  <c r="B61" i="9" s="1"/>
  <c r="G61" i="9"/>
  <c r="F61" i="9"/>
  <c r="H60" i="9"/>
  <c r="G60" i="9"/>
  <c r="F60" i="9"/>
  <c r="E60" i="9"/>
  <c r="B60" i="9" s="1"/>
  <c r="H59" i="9"/>
  <c r="G59" i="9"/>
  <c r="E59" i="9" s="1"/>
  <c r="F59" i="9"/>
  <c r="H58" i="9"/>
  <c r="G58" i="9"/>
  <c r="E58" i="9" s="1"/>
  <c r="B58" i="9" s="1"/>
  <c r="F58" i="9"/>
  <c r="H57" i="9"/>
  <c r="E57" i="9" s="1"/>
  <c r="B57" i="9" s="1"/>
  <c r="G57" i="9"/>
  <c r="F57" i="9"/>
  <c r="H56" i="9"/>
  <c r="G56" i="9"/>
  <c r="F56" i="9"/>
  <c r="E56" i="9"/>
  <c r="B56" i="9" s="1"/>
  <c r="H55" i="9"/>
  <c r="G55" i="9"/>
  <c r="E55" i="9" s="1"/>
  <c r="F55" i="9"/>
  <c r="H54" i="9"/>
  <c r="G54" i="9"/>
  <c r="E54" i="9" s="1"/>
  <c r="B54" i="9" s="1"/>
  <c r="F54" i="9"/>
  <c r="H53" i="9"/>
  <c r="E53" i="9" s="1"/>
  <c r="B53" i="9" s="1"/>
  <c r="G53" i="9"/>
  <c r="F53" i="9"/>
  <c r="H52" i="9"/>
  <c r="G52" i="9"/>
  <c r="F52" i="9"/>
  <c r="E52" i="9"/>
  <c r="B52" i="9" s="1"/>
  <c r="H51" i="9"/>
  <c r="G51" i="9"/>
  <c r="E51" i="9" s="1"/>
  <c r="F51" i="9"/>
  <c r="H50" i="9"/>
  <c r="G50" i="9"/>
  <c r="E50" i="9" s="1"/>
  <c r="B50" i="9" s="1"/>
  <c r="F50" i="9"/>
  <c r="H49" i="9"/>
  <c r="E49" i="9" s="1"/>
  <c r="B49" i="9" s="1"/>
  <c r="G49" i="9"/>
  <c r="F49" i="9"/>
  <c r="H48" i="9"/>
  <c r="G48" i="9"/>
  <c r="F48" i="9"/>
  <c r="E48" i="9"/>
  <c r="B48" i="9" s="1"/>
  <c r="H47" i="9"/>
  <c r="G47" i="9"/>
  <c r="E47" i="9" s="1"/>
  <c r="F47" i="9"/>
  <c r="H46" i="9"/>
  <c r="G46" i="9"/>
  <c r="E46" i="9" s="1"/>
  <c r="B46" i="9" s="1"/>
  <c r="F46" i="9"/>
  <c r="H45" i="9"/>
  <c r="E45" i="9" s="1"/>
  <c r="B45" i="9" s="1"/>
  <c r="G45" i="9"/>
  <c r="F45" i="9"/>
  <c r="H44" i="9"/>
  <c r="G44" i="9"/>
  <c r="F44" i="9"/>
  <c r="E44" i="9"/>
  <c r="B44" i="9" s="1"/>
  <c r="H43" i="9"/>
  <c r="G43" i="9"/>
  <c r="F43" i="9"/>
  <c r="H42" i="9"/>
  <c r="G42" i="9"/>
  <c r="F42" i="9"/>
  <c r="H41" i="9"/>
  <c r="E41" i="9" s="1"/>
  <c r="B41" i="9" s="1"/>
  <c r="G41" i="9"/>
  <c r="F41" i="9"/>
  <c r="H40" i="9"/>
  <c r="E40" i="9" s="1"/>
  <c r="B40" i="9" s="1"/>
  <c r="G40" i="9"/>
  <c r="F40" i="9"/>
  <c r="H39" i="9"/>
  <c r="G39" i="9"/>
  <c r="F39" i="9"/>
  <c r="H38" i="9"/>
  <c r="G38" i="9"/>
  <c r="E38" i="9" s="1"/>
  <c r="B38" i="9" s="1"/>
  <c r="F38" i="9"/>
  <c r="H37" i="9"/>
  <c r="E37" i="9" s="1"/>
  <c r="B37" i="9" s="1"/>
  <c r="G37" i="9"/>
  <c r="F37" i="9"/>
  <c r="H36" i="9"/>
  <c r="G36" i="9"/>
  <c r="F36" i="9"/>
  <c r="E36" i="9"/>
  <c r="B36" i="9" s="1"/>
  <c r="H35" i="9"/>
  <c r="G35" i="9"/>
  <c r="E35" i="9" s="1"/>
  <c r="F35" i="9"/>
  <c r="H34" i="9"/>
  <c r="G34" i="9"/>
  <c r="E34" i="9" s="1"/>
  <c r="B34" i="9" s="1"/>
  <c r="F34" i="9"/>
  <c r="H33" i="9"/>
  <c r="E33" i="9" s="1"/>
  <c r="B33" i="9" s="1"/>
  <c r="G33" i="9"/>
  <c r="F33" i="9"/>
  <c r="H32" i="9"/>
  <c r="G32" i="9"/>
  <c r="E32" i="9" s="1"/>
  <c r="B32" i="9" s="1"/>
  <c r="F32" i="9"/>
  <c r="H31" i="9"/>
  <c r="G31" i="9"/>
  <c r="F31" i="9"/>
  <c r="H30" i="9"/>
  <c r="G30" i="9"/>
  <c r="E30" i="9" s="1"/>
  <c r="B30" i="9" s="1"/>
  <c r="F30" i="9"/>
  <c r="H29" i="9"/>
  <c r="E29" i="9" s="1"/>
  <c r="B29" i="9" s="1"/>
  <c r="G29" i="9"/>
  <c r="F29" i="9"/>
  <c r="H28" i="9"/>
  <c r="G28" i="9"/>
  <c r="F28" i="9"/>
  <c r="E28" i="9"/>
  <c r="B28" i="9" s="1"/>
  <c r="H27" i="9"/>
  <c r="G27" i="9"/>
  <c r="E27" i="9" s="1"/>
  <c r="F27" i="9"/>
  <c r="H26" i="9"/>
  <c r="G26" i="9"/>
  <c r="F26" i="9"/>
  <c r="H25" i="9"/>
  <c r="E25" i="9" s="1"/>
  <c r="B25" i="9" s="1"/>
  <c r="G25" i="9"/>
  <c r="F25" i="9"/>
  <c r="H24" i="9"/>
  <c r="G24" i="9"/>
  <c r="F24" i="9"/>
  <c r="E24" i="9"/>
  <c r="B24" i="9" s="1"/>
  <c r="H23" i="9"/>
  <c r="G23" i="9"/>
  <c r="E23" i="9" s="1"/>
  <c r="F23" i="9"/>
  <c r="H22" i="9"/>
  <c r="G22" i="9"/>
  <c r="F22" i="9"/>
  <c r="H21" i="9"/>
  <c r="E21" i="9" s="1"/>
  <c r="B21" i="9" s="1"/>
  <c r="G21" i="9"/>
  <c r="F21" i="9"/>
  <c r="F20" i="9"/>
  <c r="F4" i="9"/>
  <c r="O3" i="9"/>
  <c r="G273" i="9" s="1"/>
  <c r="I3" i="9"/>
  <c r="H3" i="9"/>
  <c r="G3" i="9"/>
  <c r="D101" i="8"/>
  <c r="D95" i="8"/>
  <c r="D90" i="8"/>
  <c r="D85" i="8"/>
  <c r="D80" i="8"/>
  <c r="D75" i="8"/>
  <c r="D70" i="8"/>
  <c r="D65" i="8"/>
  <c r="D60" i="8"/>
  <c r="D55" i="8"/>
  <c r="D49" i="8" s="1"/>
  <c r="D50" i="8"/>
  <c r="D44" i="8"/>
  <c r="D43" i="8" s="1"/>
  <c r="D36" i="8"/>
  <c r="D26" i="8"/>
  <c r="D24" i="8" s="1"/>
  <c r="C1499" i="1" s="1"/>
  <c r="D18" i="8"/>
  <c r="D8" i="8"/>
  <c r="D6" i="8"/>
  <c r="C1481" i="1" s="1"/>
  <c r="G1481" i="1" s="1"/>
  <c r="E44" i="7"/>
  <c r="D44" i="7"/>
  <c r="E39" i="7"/>
  <c r="D39" i="7"/>
  <c r="D38" i="7" s="1"/>
  <c r="E38" i="7"/>
  <c r="E30" i="7"/>
  <c r="D30" i="7"/>
  <c r="D22" i="7" s="1"/>
  <c r="D5" i="7" s="1"/>
  <c r="G297" i="9" s="1"/>
  <c r="E297" i="9" s="1"/>
  <c r="E23" i="7"/>
  <c r="E22" i="7" s="1"/>
  <c r="D23" i="7"/>
  <c r="E14" i="7"/>
  <c r="D14" i="7"/>
  <c r="E7" i="7"/>
  <c r="D7" i="7"/>
  <c r="D6" i="7" s="1"/>
  <c r="E6" i="7"/>
  <c r="E5" i="7"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F115" i="6"/>
  <c r="E115" i="6"/>
  <c r="D115" i="6"/>
  <c r="D114" i="6" s="1"/>
  <c r="F114" i="6" s="1"/>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E258" i="5"/>
  <c r="D258" i="5"/>
  <c r="F257" i="5"/>
  <c r="F256" i="5"/>
  <c r="F255" i="5"/>
  <c r="F254" i="5"/>
  <c r="F253" i="5"/>
  <c r="F252" i="5"/>
  <c r="F251" i="5"/>
  <c r="E250" i="5"/>
  <c r="D250" i="5"/>
  <c r="F250" i="5" s="1"/>
  <c r="F249" i="5"/>
  <c r="F248" i="5"/>
  <c r="F247" i="5"/>
  <c r="F246" i="5"/>
  <c r="E246" i="5"/>
  <c r="D246" i="5"/>
  <c r="E245" i="5"/>
  <c r="D245" i="5"/>
  <c r="F245" i="5" s="1"/>
  <c r="F244" i="5"/>
  <c r="F243" i="5"/>
  <c r="F242" i="5"/>
  <c r="E242" i="5"/>
  <c r="D242" i="5"/>
  <c r="F241" i="5"/>
  <c r="F240" i="5"/>
  <c r="F239" i="5"/>
  <c r="E239" i="5"/>
  <c r="D239" i="5"/>
  <c r="F238" i="5"/>
  <c r="E238" i="5"/>
  <c r="D238" i="5"/>
  <c r="E237" i="5"/>
  <c r="D237" i="5"/>
  <c r="F237"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292" i="9" s="1"/>
  <c r="D207" i="5"/>
  <c r="F207" i="5" s="1"/>
  <c r="D206" i="5"/>
  <c r="G292" i="9" s="1"/>
  <c r="F205" i="5"/>
  <c r="F204" i="5"/>
  <c r="F203" i="5"/>
  <c r="F202" i="5"/>
  <c r="F201" i="5"/>
  <c r="F200" i="5"/>
  <c r="F199" i="5"/>
  <c r="F198" i="5"/>
  <c r="E198" i="5"/>
  <c r="D198" i="5"/>
  <c r="F197" i="5"/>
  <c r="F196" i="5"/>
  <c r="F195" i="5"/>
  <c r="F194" i="5"/>
  <c r="F193" i="5"/>
  <c r="F192" i="5"/>
  <c r="F191" i="5"/>
  <c r="E191" i="5"/>
  <c r="D191" i="5"/>
  <c r="F190" i="5"/>
  <c r="E190" i="5"/>
  <c r="H291" i="9" s="1"/>
  <c r="D190" i="5"/>
  <c r="G291" i="9" s="1"/>
  <c r="F189" i="5"/>
  <c r="F188" i="5"/>
  <c r="F187" i="5"/>
  <c r="F186" i="5"/>
  <c r="F185" i="5"/>
  <c r="F184" i="5"/>
  <c r="F183" i="5"/>
  <c r="F182" i="5"/>
  <c r="F181" i="5"/>
  <c r="F180" i="5"/>
  <c r="E180" i="5"/>
  <c r="E177" i="5" s="1"/>
  <c r="D180" i="5"/>
  <c r="D177" i="5" s="1"/>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G287" i="9" s="1"/>
  <c r="E287" i="9" s="1"/>
  <c r="B287" i="9" s="1"/>
  <c r="F148" i="5"/>
  <c r="F147" i="5"/>
  <c r="E146" i="5"/>
  <c r="F145" i="5"/>
  <c r="F144" i="5"/>
  <c r="F143" i="5"/>
  <c r="E142" i="5"/>
  <c r="D142" i="5"/>
  <c r="F142" i="5" s="1"/>
  <c r="F141" i="5"/>
  <c r="F140" i="5"/>
  <c r="F139" i="5"/>
  <c r="F138" i="5"/>
  <c r="F137" i="5"/>
  <c r="F136" i="5"/>
  <c r="E135" i="5"/>
  <c r="E134" i="5" s="1"/>
  <c r="D135" i="5"/>
  <c r="D134" i="5" s="1"/>
  <c r="F134" i="5" s="1"/>
  <c r="F133" i="5"/>
  <c r="F132" i="5"/>
  <c r="F131" i="5"/>
  <c r="F130" i="5"/>
  <c r="F129" i="5"/>
  <c r="F128" i="5"/>
  <c r="F127" i="5"/>
  <c r="F126" i="5"/>
  <c r="E126" i="5"/>
  <c r="D126" i="5"/>
  <c r="F125" i="5"/>
  <c r="F124" i="5"/>
  <c r="F123" i="5"/>
  <c r="F122" i="5"/>
  <c r="F121" i="5"/>
  <c r="F120" i="5"/>
  <c r="F119" i="5"/>
  <c r="E119" i="5"/>
  <c r="D119" i="5"/>
  <c r="F118" i="5"/>
  <c r="E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G286" i="9" s="1"/>
  <c r="E286" i="9" s="1"/>
  <c r="B286" i="9" s="1"/>
  <c r="E87" i="5"/>
  <c r="F86" i="5"/>
  <c r="F85" i="5"/>
  <c r="F84" i="5"/>
  <c r="F83" i="5"/>
  <c r="F82" i="5"/>
  <c r="F81" i="5"/>
  <c r="F80" i="5"/>
  <c r="E79" i="5"/>
  <c r="E78" i="5" s="1"/>
  <c r="D79" i="5"/>
  <c r="F79" i="5" s="1"/>
  <c r="D78" i="5"/>
  <c r="F78" i="5" s="1"/>
  <c r="F77" i="5"/>
  <c r="F76" i="5"/>
  <c r="F75" i="5"/>
  <c r="F74" i="5"/>
  <c r="F73" i="5"/>
  <c r="F72" i="5"/>
  <c r="F71" i="5"/>
  <c r="F70" i="5"/>
  <c r="E70" i="5"/>
  <c r="D70" i="5"/>
  <c r="E69" i="5"/>
  <c r="E68" i="5" s="1"/>
  <c r="D69" i="5"/>
  <c r="F69" i="5" s="1"/>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E7" i="5" s="1"/>
  <c r="D13" i="5"/>
  <c r="F13" i="5" s="1"/>
  <c r="D12" i="5"/>
  <c r="D7"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F632" i="4"/>
  <c r="E632" i="4"/>
  <c r="D632" i="4"/>
  <c r="F631" i="4"/>
  <c r="F630" i="4"/>
  <c r="F629" i="4"/>
  <c r="E629" i="4"/>
  <c r="D629" i="4"/>
  <c r="F628" i="4"/>
  <c r="F627" i="4"/>
  <c r="E626" i="4"/>
  <c r="D626" i="4"/>
  <c r="F626" i="4" s="1"/>
  <c r="E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F602" i="4"/>
  <c r="F601" i="4"/>
  <c r="F600" i="4"/>
  <c r="F599" i="4"/>
  <c r="E599" i="4"/>
  <c r="D599" i="4"/>
  <c r="F598" i="4"/>
  <c r="F597" i="4"/>
  <c r="F596" i="4"/>
  <c r="F595" i="4"/>
  <c r="F594" i="4"/>
  <c r="E594" i="4"/>
  <c r="D594" i="4"/>
  <c r="D593" i="4" s="1"/>
  <c r="F593" i="4" s="1"/>
  <c r="E593" i="4"/>
  <c r="F592" i="4"/>
  <c r="F591" i="4"/>
  <c r="F590" i="4"/>
  <c r="E590" i="4"/>
  <c r="D590" i="4"/>
  <c r="F589" i="4"/>
  <c r="F588" i="4"/>
  <c r="F587" i="4"/>
  <c r="E587" i="4"/>
  <c r="D587" i="4"/>
  <c r="F586" i="4"/>
  <c r="F585" i="4"/>
  <c r="E585" i="4"/>
  <c r="D585" i="4"/>
  <c r="F584" i="4"/>
  <c r="F583" i="4"/>
  <c r="F582" i="4"/>
  <c r="E581" i="4"/>
  <c r="E580" i="4" s="1"/>
  <c r="D581" i="4"/>
  <c r="F581" i="4" s="1"/>
  <c r="D580" i="4"/>
  <c r="F580" i="4" s="1"/>
  <c r="F579" i="4"/>
  <c r="F578" i="4"/>
  <c r="E577" i="4"/>
  <c r="E567" i="4" s="1"/>
  <c r="D577" i="4"/>
  <c r="F577" i="4" s="1"/>
  <c r="F576" i="4"/>
  <c r="F575" i="4"/>
  <c r="F574" i="4"/>
  <c r="E574" i="4"/>
  <c r="D574" i="4"/>
  <c r="F573" i="4"/>
  <c r="F572" i="4"/>
  <c r="F571" i="4"/>
  <c r="E571" i="4"/>
  <c r="D571" i="4"/>
  <c r="F570" i="4"/>
  <c r="F569" i="4"/>
  <c r="E568" i="4"/>
  <c r="D568" i="4"/>
  <c r="F568"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E529" i="4"/>
  <c r="D529" i="4"/>
  <c r="F529" i="4" s="1"/>
  <c r="F527" i="4"/>
  <c r="F526" i="4"/>
  <c r="E525" i="4"/>
  <c r="E515" i="4" s="1"/>
  <c r="D525" i="4"/>
  <c r="F525" i="4" s="1"/>
  <c r="F524" i="4"/>
  <c r="F523" i="4"/>
  <c r="F522" i="4"/>
  <c r="E522" i="4"/>
  <c r="D522" i="4"/>
  <c r="F521" i="4"/>
  <c r="F520" i="4"/>
  <c r="F519" i="4"/>
  <c r="E519" i="4"/>
  <c r="D519" i="4"/>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E484" i="4" s="1"/>
  <c r="D495" i="4"/>
  <c r="F495" i="4" s="1"/>
  <c r="F494" i="4"/>
  <c r="F493" i="4"/>
  <c r="F492" i="4"/>
  <c r="F491" i="4"/>
  <c r="E490" i="4"/>
  <c r="D490" i="4"/>
  <c r="F490" i="4" s="1"/>
  <c r="F489" i="4"/>
  <c r="F488" i="4"/>
  <c r="F487" i="4"/>
  <c r="F486" i="4"/>
  <c r="F485" i="4"/>
  <c r="E485" i="4"/>
  <c r="D485" i="4"/>
  <c r="F483" i="4"/>
  <c r="F482" i="4"/>
  <c r="F481" i="4"/>
  <c r="E481" i="4"/>
  <c r="D481" i="4"/>
  <c r="F480" i="4"/>
  <c r="F479" i="4"/>
  <c r="E478" i="4"/>
  <c r="D478" i="4"/>
  <c r="F478" i="4" s="1"/>
  <c r="F477" i="4"/>
  <c r="F476" i="4"/>
  <c r="F475" i="4"/>
  <c r="F474" i="4"/>
  <c r="F473" i="4"/>
  <c r="E473" i="4"/>
  <c r="D473" i="4"/>
  <c r="E472" i="4"/>
  <c r="F471" i="4"/>
  <c r="F470" i="4"/>
  <c r="F469" i="4"/>
  <c r="E469" i="4"/>
  <c r="D469" i="4"/>
  <c r="F468" i="4"/>
  <c r="F467" i="4"/>
  <c r="E466" i="4"/>
  <c r="D466" i="4"/>
  <c r="D459" i="4" s="1"/>
  <c r="F459" i="4" s="1"/>
  <c r="F465" i="4"/>
  <c r="F464" i="4"/>
  <c r="E463" i="4"/>
  <c r="D463" i="4"/>
  <c r="F463" i="4" s="1"/>
  <c r="F462" i="4"/>
  <c r="F461" i="4"/>
  <c r="F460" i="4"/>
  <c r="E460" i="4"/>
  <c r="D460" i="4"/>
  <c r="E459"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E421" i="4" s="1"/>
  <c r="E420" i="4" s="1"/>
  <c r="D427" i="4"/>
  <c r="F427" i="4" s="1"/>
  <c r="F426" i="4"/>
  <c r="F425" i="4"/>
  <c r="F424" i="4"/>
  <c r="F423" i="4"/>
  <c r="E422" i="4"/>
  <c r="D422" i="4"/>
  <c r="F422" i="4" s="1"/>
  <c r="E418" i="4"/>
  <c r="D413" i="1" s="1"/>
  <c r="D418" i="4"/>
  <c r="E417" i="4"/>
  <c r="D417" i="4"/>
  <c r="D644" i="4" s="1"/>
  <c r="F644" i="4" s="1"/>
  <c r="F416" i="4"/>
  <c r="E416" i="4"/>
  <c r="E643" i="4" s="1"/>
  <c r="D416" i="4"/>
  <c r="D643" i="4" s="1"/>
  <c r="F411" i="4"/>
  <c r="F410" i="4"/>
  <c r="F409" i="4"/>
  <c r="F406" i="4"/>
  <c r="F405" i="4"/>
  <c r="F404" i="4"/>
  <c r="F403" i="4"/>
  <c r="F402" i="4"/>
  <c r="E402" i="4"/>
  <c r="D402" i="4"/>
  <c r="F401" i="4"/>
  <c r="F400" i="4"/>
  <c r="E400" i="4"/>
  <c r="D400" i="4"/>
  <c r="F399" i="4"/>
  <c r="F398" i="4"/>
  <c r="E397" i="4"/>
  <c r="D397" i="4"/>
  <c r="F397" i="4" s="1"/>
  <c r="E396" i="4"/>
  <c r="F395" i="4"/>
  <c r="F394" i="4"/>
  <c r="F393" i="4"/>
  <c r="F392" i="4"/>
  <c r="F391" i="4"/>
  <c r="E391" i="4"/>
  <c r="D391" i="4"/>
  <c r="F390" i="4"/>
  <c r="F389" i="4"/>
  <c r="F388" i="4"/>
  <c r="E388" i="4"/>
  <c r="D388" i="4"/>
  <c r="F387" i="4"/>
  <c r="F386" i="4"/>
  <c r="F385" i="4"/>
  <c r="F384" i="4"/>
  <c r="F383" i="4"/>
  <c r="E383" i="4"/>
  <c r="D378" i="1" s="1"/>
  <c r="D383" i="4"/>
  <c r="F382" i="4"/>
  <c r="F381" i="4"/>
  <c r="F380" i="4"/>
  <c r="F379" i="4"/>
  <c r="E378" i="4"/>
  <c r="D378" i="4"/>
  <c r="F378" i="4" s="1"/>
  <c r="F377" i="4"/>
  <c r="F376" i="4"/>
  <c r="F375" i="4"/>
  <c r="F374" i="4"/>
  <c r="F373" i="4"/>
  <c r="F372" i="4"/>
  <c r="F371" i="4"/>
  <c r="F370" i="4"/>
  <c r="E369" i="4"/>
  <c r="D364" i="1" s="1"/>
  <c r="D369" i="4"/>
  <c r="F369" i="4" s="1"/>
  <c r="F368" i="4"/>
  <c r="F367" i="4"/>
  <c r="F366" i="4"/>
  <c r="F365" i="4"/>
  <c r="F364" i="4"/>
  <c r="E364" i="4"/>
  <c r="D364" i="4"/>
  <c r="F362" i="4"/>
  <c r="F361" i="4"/>
  <c r="F360" i="4"/>
  <c r="F359" i="4"/>
  <c r="F358" i="4"/>
  <c r="F357" i="4"/>
  <c r="F356" i="4"/>
  <c r="E356" i="4"/>
  <c r="D356" i="4"/>
  <c r="F355" i="4"/>
  <c r="F354" i="4"/>
  <c r="F353" i="4"/>
  <c r="E352" i="4"/>
  <c r="E351" i="4" s="1"/>
  <c r="D352" i="4"/>
  <c r="F352" i="4" s="1"/>
  <c r="D351" i="4"/>
  <c r="F351" i="4" s="1"/>
  <c r="F349" i="4"/>
  <c r="F348" i="4"/>
  <c r="E348" i="4"/>
  <c r="D348" i="4"/>
  <c r="F347" i="4"/>
  <c r="F346" i="4"/>
  <c r="E345" i="4"/>
  <c r="D345" i="4"/>
  <c r="F345" i="4" s="1"/>
  <c r="E344" i="4"/>
  <c r="F343" i="4"/>
  <c r="F342" i="4"/>
  <c r="F341" i="4"/>
  <c r="F340" i="4"/>
  <c r="F339" i="4"/>
  <c r="E339" i="4"/>
  <c r="D339" i="4"/>
  <c r="F338" i="4"/>
  <c r="F337" i="4"/>
  <c r="F336" i="4"/>
  <c r="E336" i="4"/>
  <c r="D336" i="4"/>
  <c r="F335" i="4"/>
  <c r="F334" i="4"/>
  <c r="F333" i="4"/>
  <c r="F332" i="4"/>
  <c r="F331" i="4"/>
  <c r="E331" i="4"/>
  <c r="D331" i="4"/>
  <c r="F330" i="4"/>
  <c r="F329" i="4"/>
  <c r="F328" i="4"/>
  <c r="F327" i="4"/>
  <c r="E326" i="4"/>
  <c r="E311" i="4" s="1"/>
  <c r="D326" i="4"/>
  <c r="F326" i="4" s="1"/>
  <c r="F325" i="4"/>
  <c r="F324" i="4"/>
  <c r="F323" i="4"/>
  <c r="F322" i="4"/>
  <c r="F321" i="4"/>
  <c r="F320" i="4"/>
  <c r="F319" i="4"/>
  <c r="F318" i="4"/>
  <c r="E317" i="4"/>
  <c r="D317" i="4"/>
  <c r="F317" i="4" s="1"/>
  <c r="F316" i="4"/>
  <c r="F315" i="4"/>
  <c r="F314" i="4"/>
  <c r="F313" i="4"/>
  <c r="F312" i="4"/>
  <c r="E312" i="4"/>
  <c r="D312" i="4"/>
  <c r="F310" i="4"/>
  <c r="F309" i="4"/>
  <c r="F308" i="4"/>
  <c r="F307" i="4"/>
  <c r="F306" i="4"/>
  <c r="F305" i="4"/>
  <c r="F304" i="4"/>
  <c r="E304" i="4"/>
  <c r="D304" i="4"/>
  <c r="F303" i="4"/>
  <c r="F302" i="4"/>
  <c r="F301" i="4"/>
  <c r="E300" i="4"/>
  <c r="E299" i="4" s="1"/>
  <c r="E298" i="4" s="1"/>
  <c r="D300" i="4"/>
  <c r="F300" i="4" s="1"/>
  <c r="D299" i="4"/>
  <c r="F299" i="4"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E263" i="4" s="1"/>
  <c r="D259" i="1" s="1"/>
  <c r="D273" i="4"/>
  <c r="F273" i="4" s="1"/>
  <c r="F272" i="4"/>
  <c r="F271" i="4"/>
  <c r="F270" i="4"/>
  <c r="F269" i="4"/>
  <c r="E268" i="4"/>
  <c r="D268" i="4"/>
  <c r="F267" i="4"/>
  <c r="F266" i="4"/>
  <c r="F265" i="4"/>
  <c r="F264" i="4"/>
  <c r="E264" i="4"/>
  <c r="D264" i="4"/>
  <c r="F262" i="4"/>
  <c r="F261" i="4"/>
  <c r="F260" i="4"/>
  <c r="F259" i="4"/>
  <c r="E259" i="4"/>
  <c r="D259" i="4"/>
  <c r="F258" i="4"/>
  <c r="F257" i="4"/>
  <c r="F256" i="4"/>
  <c r="F255" i="4"/>
  <c r="F254" i="4"/>
  <c r="F253" i="4"/>
  <c r="E253" i="4"/>
  <c r="D253" i="4"/>
  <c r="F252" i="4"/>
  <c r="E252" i="4"/>
  <c r="D252" i="4"/>
  <c r="F251" i="4"/>
  <c r="F250" i="4"/>
  <c r="F249" i="4"/>
  <c r="F248" i="4"/>
  <c r="E247" i="4"/>
  <c r="D247" i="4"/>
  <c r="F247" i="4" s="1"/>
  <c r="F246" i="4"/>
  <c r="F245" i="4"/>
  <c r="F244" i="4"/>
  <c r="E244" i="4"/>
  <c r="E224" i="4" s="1"/>
  <c r="D220" i="1" s="1"/>
  <c r="D244" i="4"/>
  <c r="F243" i="4"/>
  <c r="F242" i="4"/>
  <c r="F241" i="4"/>
  <c r="E240" i="4"/>
  <c r="D240" i="4"/>
  <c r="F240" i="4" s="1"/>
  <c r="F239" i="4"/>
  <c r="F238" i="4"/>
  <c r="F237" i="4"/>
  <c r="F236" i="4"/>
  <c r="E236" i="4"/>
  <c r="D236" i="4"/>
  <c r="F235" i="4"/>
  <c r="F234" i="4"/>
  <c r="F233" i="4"/>
  <c r="F232" i="4"/>
  <c r="E231" i="4"/>
  <c r="D231" i="4"/>
  <c r="F231" i="4" s="1"/>
  <c r="F230" i="4"/>
  <c r="F229" i="4"/>
  <c r="E228" i="4"/>
  <c r="D228" i="4"/>
  <c r="F228" i="4" s="1"/>
  <c r="F227" i="4"/>
  <c r="F226" i="4"/>
  <c r="F225" i="4"/>
  <c r="E225" i="4"/>
  <c r="D225" i="4"/>
  <c r="F223" i="4"/>
  <c r="F222" i="4"/>
  <c r="F221" i="4"/>
  <c r="F220" i="4"/>
  <c r="E219" i="4"/>
  <c r="E215" i="4" s="1"/>
  <c r="D211" i="1" s="1"/>
  <c r="D219" i="4"/>
  <c r="F219" i="4" s="1"/>
  <c r="F218" i="4"/>
  <c r="F217" i="4"/>
  <c r="F216" i="4"/>
  <c r="E216" i="4"/>
  <c r="D216" i="4"/>
  <c r="D215" i="4"/>
  <c r="F215" i="4" s="1"/>
  <c r="F214" i="4"/>
  <c r="F213" i="4"/>
  <c r="F212" i="4"/>
  <c r="F211" i="4"/>
  <c r="E210" i="4"/>
  <c r="D210" i="4"/>
  <c r="F210" i="4" s="1"/>
  <c r="F209" i="4"/>
  <c r="F208" i="4"/>
  <c r="F207" i="4"/>
  <c r="F206" i="4"/>
  <c r="F205" i="4"/>
  <c r="F204" i="4"/>
  <c r="F203" i="4"/>
  <c r="F202" i="4"/>
  <c r="E202" i="4"/>
  <c r="D202" i="4"/>
  <c r="F201" i="4"/>
  <c r="F200" i="4"/>
  <c r="F199" i="4"/>
  <c r="F198" i="4"/>
  <c r="E197" i="4"/>
  <c r="E196" i="4" s="1"/>
  <c r="D197" i="4"/>
  <c r="F197" i="4" s="1"/>
  <c r="D196" i="4"/>
  <c r="F195" i="4"/>
  <c r="F194" i="4"/>
  <c r="F193" i="4"/>
  <c r="F192" i="4"/>
  <c r="F191" i="4"/>
  <c r="F190" i="4"/>
  <c r="F189" i="4"/>
  <c r="E188" i="4"/>
  <c r="D184" i="1" s="1"/>
  <c r="H184" i="1" s="1"/>
  <c r="D188" i="4"/>
  <c r="F188" i="4" s="1"/>
  <c r="F187" i="4"/>
  <c r="F186" i="4"/>
  <c r="F185" i="4"/>
  <c r="F184" i="4"/>
  <c r="F183" i="4"/>
  <c r="F182" i="4"/>
  <c r="F181" i="4"/>
  <c r="F180" i="4"/>
  <c r="F179" i="4"/>
  <c r="F178" i="4"/>
  <c r="E177" i="4"/>
  <c r="F177" i="4" s="1"/>
  <c r="D177" i="4"/>
  <c r="F176" i="4"/>
  <c r="F175" i="4"/>
  <c r="F174" i="4"/>
  <c r="F173" i="4"/>
  <c r="F172" i="4"/>
  <c r="F171" i="4"/>
  <c r="F170" i="4"/>
  <c r="E169" i="4"/>
  <c r="D165" i="1" s="1"/>
  <c r="D169" i="4"/>
  <c r="F168" i="4"/>
  <c r="F167" i="4"/>
  <c r="F166" i="4"/>
  <c r="F165" i="4"/>
  <c r="E164" i="4"/>
  <c r="D164" i="4"/>
  <c r="D163" i="4" s="1"/>
  <c r="F162" i="4"/>
  <c r="F161" i="4"/>
  <c r="F160" i="4"/>
  <c r="E159" i="4"/>
  <c r="D159" i="4"/>
  <c r="F158" i="4"/>
  <c r="F157" i="4"/>
  <c r="F156" i="4"/>
  <c r="F155" i="4"/>
  <c r="F154" i="4"/>
  <c r="E153" i="4"/>
  <c r="D153" i="4"/>
  <c r="D152" i="4"/>
  <c r="F150" i="4"/>
  <c r="F149" i="4"/>
  <c r="F148" i="4"/>
  <c r="F147" i="4"/>
  <c r="F146" i="4"/>
  <c r="F145" i="4"/>
  <c r="F144" i="4"/>
  <c r="F143" i="4"/>
  <c r="F142" i="4"/>
  <c r="F141" i="4"/>
  <c r="F140" i="4"/>
  <c r="E140" i="4"/>
  <c r="D140" i="4"/>
  <c r="D139" i="4" s="1"/>
  <c r="E139" i="4"/>
  <c r="F138" i="4"/>
  <c r="F137" i="4"/>
  <c r="F136" i="4"/>
  <c r="F135" i="4"/>
  <c r="E134" i="4"/>
  <c r="D134" i="4"/>
  <c r="E133" i="4"/>
  <c r="D129" i="1" s="1"/>
  <c r="F132" i="4"/>
  <c r="F131" i="4"/>
  <c r="F130" i="4"/>
  <c r="F129" i="4"/>
  <c r="F128" i="4"/>
  <c r="E128" i="4"/>
  <c r="D128" i="4"/>
  <c r="F127" i="4"/>
  <c r="F126" i="4"/>
  <c r="E125" i="4"/>
  <c r="E124" i="4" s="1"/>
  <c r="D120" i="1" s="1"/>
  <c r="D125" i="4"/>
  <c r="F125" i="4" s="1"/>
  <c r="F124" i="4"/>
  <c r="D124" i="4"/>
  <c r="F123" i="4"/>
  <c r="F122" i="4"/>
  <c r="F121" i="4"/>
  <c r="E120" i="4"/>
  <c r="D120" i="4"/>
  <c r="F120" i="4" s="1"/>
  <c r="F119" i="4"/>
  <c r="F118" i="4"/>
  <c r="F117" i="4"/>
  <c r="F116" i="4"/>
  <c r="F115" i="4"/>
  <c r="F114" i="4"/>
  <c r="F113" i="4"/>
  <c r="F112" i="4"/>
  <c r="E112" i="4"/>
  <c r="D112" i="4"/>
  <c r="F111" i="4"/>
  <c r="F110" i="4"/>
  <c r="F109" i="4"/>
  <c r="F108" i="4"/>
  <c r="F107" i="4"/>
  <c r="E107" i="4"/>
  <c r="E106" i="4" s="1"/>
  <c r="D102" i="1" s="1"/>
  <c r="D107" i="4"/>
  <c r="D106" i="4"/>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E82" i="4" s="1"/>
  <c r="D78" i="1" s="1"/>
  <c r="D83" i="4"/>
  <c r="D82" i="4"/>
  <c r="F82" i="4" s="1"/>
  <c r="F81" i="4"/>
  <c r="F80" i="4"/>
  <c r="F79" i="4"/>
  <c r="F78" i="4"/>
  <c r="E77" i="4"/>
  <c r="D77" i="4"/>
  <c r="F77" i="4" s="1"/>
  <c r="F76" i="4"/>
  <c r="F75" i="4"/>
  <c r="E74" i="4"/>
  <c r="D74" i="4"/>
  <c r="F74" i="4" s="1"/>
  <c r="F73" i="4"/>
  <c r="F72" i="4"/>
  <c r="F71" i="4"/>
  <c r="E71" i="4"/>
  <c r="D71" i="4"/>
  <c r="F70" i="4"/>
  <c r="F69" i="4"/>
  <c r="E68" i="4"/>
  <c r="D64" i="1" s="1"/>
  <c r="D68" i="4"/>
  <c r="F67" i="4"/>
  <c r="F66" i="4"/>
  <c r="E65" i="4"/>
  <c r="D65" i="4"/>
  <c r="F65" i="4" s="1"/>
  <c r="F64" i="4"/>
  <c r="F63" i="4"/>
  <c r="E62" i="4"/>
  <c r="D62" i="4"/>
  <c r="F62" i="4" s="1"/>
  <c r="F61" i="4"/>
  <c r="F60" i="4"/>
  <c r="F59" i="4"/>
  <c r="E59" i="4"/>
  <c r="D59" i="4"/>
  <c r="F58" i="4"/>
  <c r="F57" i="4"/>
  <c r="F56" i="4"/>
  <c r="F55" i="4"/>
  <c r="E54" i="4"/>
  <c r="D54" i="4"/>
  <c r="F54" i="4" s="1"/>
  <c r="F53" i="4"/>
  <c r="F52" i="4"/>
  <c r="F51" i="4"/>
  <c r="E51" i="4"/>
  <c r="D51" i="4"/>
  <c r="D50" i="4"/>
  <c r="F49" i="4"/>
  <c r="F48" i="4"/>
  <c r="F47" i="4"/>
  <c r="F46" i="4"/>
  <c r="E45" i="4"/>
  <c r="E44" i="4" s="1"/>
  <c r="D40" i="1" s="1"/>
  <c r="D45" i="4"/>
  <c r="F45" i="4" s="1"/>
  <c r="F44" i="4"/>
  <c r="D44"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D7" i="4" s="1"/>
  <c r="E7" i="4"/>
  <c r="I36" i="3"/>
  <c r="G36" i="3"/>
  <c r="B36" i="3"/>
  <c r="I35" i="3"/>
  <c r="G35" i="3"/>
  <c r="B35" i="3"/>
  <c r="G34" i="3"/>
  <c r="B34" i="3"/>
  <c r="I33" i="3"/>
  <c r="G33" i="3"/>
  <c r="B33" i="3"/>
  <c r="I32" i="3"/>
  <c r="H32" i="3"/>
  <c r="G32" i="3"/>
  <c r="B32" i="3"/>
  <c r="I31" i="3"/>
  <c r="H31" i="3"/>
  <c r="G31" i="3"/>
  <c r="B31" i="3"/>
  <c r="I30" i="3"/>
  <c r="H30" i="3"/>
  <c r="G30" i="3"/>
  <c r="B30" i="3"/>
  <c r="I29" i="3"/>
  <c r="H29" i="3"/>
  <c r="G29" i="3"/>
  <c r="B29" i="3"/>
  <c r="G28" i="3"/>
  <c r="B28" i="3"/>
  <c r="I27" i="3"/>
  <c r="H27" i="3"/>
  <c r="G27" i="3"/>
  <c r="B27" i="3"/>
  <c r="I26" i="3"/>
  <c r="H26" i="3"/>
  <c r="G26" i="3"/>
  <c r="B26" i="3"/>
  <c r="G25" i="3"/>
  <c r="B25" i="3"/>
  <c r="I24" i="3"/>
  <c r="G24" i="3"/>
  <c r="B24" i="3"/>
  <c r="I23" i="3"/>
  <c r="H23" i="3"/>
  <c r="G23" i="3"/>
  <c r="B23" i="3"/>
  <c r="G22" i="3"/>
  <c r="B22" i="3"/>
  <c r="I21" i="3"/>
  <c r="G21" i="3"/>
  <c r="B21" i="3"/>
  <c r="I20" i="3"/>
  <c r="H20" i="3"/>
  <c r="G20" i="3"/>
  <c r="B20" i="3"/>
  <c r="G19" i="3"/>
  <c r="B19" i="3"/>
  <c r="G18" i="3"/>
  <c r="B18" i="3"/>
  <c r="G17" i="3"/>
  <c r="B17" i="3"/>
  <c r="G16" i="3"/>
  <c r="B16" i="3"/>
  <c r="H10" i="3" a="1"/>
  <c r="H10" i="3" s="1"/>
  <c r="L3" i="9" s="1"/>
  <c r="H1580" i="1"/>
  <c r="G1580" i="1"/>
  <c r="C1580" i="1"/>
  <c r="C1579" i="1"/>
  <c r="H1579" i="1" s="1"/>
  <c r="C1578" i="1"/>
  <c r="H1578" i="1" s="1"/>
  <c r="H1577" i="1"/>
  <c r="C1577" i="1"/>
  <c r="G1577" i="1" s="1"/>
  <c r="C1576" i="1"/>
  <c r="H1576" i="1" s="1"/>
  <c r="C1575" i="1"/>
  <c r="H1575" i="1" s="1"/>
  <c r="C1574" i="1"/>
  <c r="H1574" i="1" s="1"/>
  <c r="H1573" i="1"/>
  <c r="C1573" i="1"/>
  <c r="G1573" i="1" s="1"/>
  <c r="H1572" i="1"/>
  <c r="G1572" i="1"/>
  <c r="C1572" i="1"/>
  <c r="C1571" i="1"/>
  <c r="C1570" i="1"/>
  <c r="H1570" i="1" s="1"/>
  <c r="H1569" i="1"/>
  <c r="C1569" i="1"/>
  <c r="G1569" i="1" s="1"/>
  <c r="H1568" i="1"/>
  <c r="G1568" i="1"/>
  <c r="C1568" i="1"/>
  <c r="C1567" i="1"/>
  <c r="C1566" i="1"/>
  <c r="H1566" i="1" s="1"/>
  <c r="H1565" i="1"/>
  <c r="C1565" i="1"/>
  <c r="G1565" i="1" s="1"/>
  <c r="H1564" i="1"/>
  <c r="G1564" i="1"/>
  <c r="C1564" i="1"/>
  <c r="C1563" i="1"/>
  <c r="C1562" i="1"/>
  <c r="H1562" i="1" s="1"/>
  <c r="H1561" i="1"/>
  <c r="C1561" i="1"/>
  <c r="G1561" i="1" s="1"/>
  <c r="H1560" i="1"/>
  <c r="G1560" i="1"/>
  <c r="C1560" i="1"/>
  <c r="C1559" i="1"/>
  <c r="C1558" i="1"/>
  <c r="H1558" i="1" s="1"/>
  <c r="H1557" i="1"/>
  <c r="C1557" i="1"/>
  <c r="G1557" i="1" s="1"/>
  <c r="H1556" i="1"/>
  <c r="G1556" i="1"/>
  <c r="C1556" i="1"/>
  <c r="C1555" i="1"/>
  <c r="C1554" i="1"/>
  <c r="H1554" i="1" s="1"/>
  <c r="H1553" i="1"/>
  <c r="C1553" i="1"/>
  <c r="G1553" i="1" s="1"/>
  <c r="H1552" i="1"/>
  <c r="G1552" i="1"/>
  <c r="C1552" i="1"/>
  <c r="C1551" i="1"/>
  <c r="C1550" i="1"/>
  <c r="H1550" i="1" s="1"/>
  <c r="H1549" i="1"/>
  <c r="C1549" i="1"/>
  <c r="G1549" i="1" s="1"/>
  <c r="H1548" i="1"/>
  <c r="G1548" i="1"/>
  <c r="C1548" i="1"/>
  <c r="C1547" i="1"/>
  <c r="C1546" i="1"/>
  <c r="H1546" i="1" s="1"/>
  <c r="H1545" i="1"/>
  <c r="C1545" i="1"/>
  <c r="G1545" i="1" s="1"/>
  <c r="H1544" i="1"/>
  <c r="G1544" i="1"/>
  <c r="C1544" i="1"/>
  <c r="C1543" i="1"/>
  <c r="C1542" i="1"/>
  <c r="H1542" i="1" s="1"/>
  <c r="H1541" i="1"/>
  <c r="C1541" i="1"/>
  <c r="G1541" i="1" s="1"/>
  <c r="H1540" i="1"/>
  <c r="G1540" i="1"/>
  <c r="C1540" i="1"/>
  <c r="C1539" i="1"/>
  <c r="C1538" i="1"/>
  <c r="H1538" i="1" s="1"/>
  <c r="H1537" i="1"/>
  <c r="C1537" i="1"/>
  <c r="G1537" i="1" s="1"/>
  <c r="H1536" i="1"/>
  <c r="G1536" i="1"/>
  <c r="C1536" i="1"/>
  <c r="C1535" i="1"/>
  <c r="C1534" i="1"/>
  <c r="H1534" i="1" s="1"/>
  <c r="H1533" i="1"/>
  <c r="C1533" i="1"/>
  <c r="G1533" i="1" s="1"/>
  <c r="H1532" i="1"/>
  <c r="G1532" i="1"/>
  <c r="C1532" i="1"/>
  <c r="C1531" i="1"/>
  <c r="C1530" i="1"/>
  <c r="H1530" i="1" s="1"/>
  <c r="H1529" i="1"/>
  <c r="C1529" i="1"/>
  <c r="G1529" i="1" s="1"/>
  <c r="H1528" i="1"/>
  <c r="G1528" i="1"/>
  <c r="C1528" i="1"/>
  <c r="C1527" i="1"/>
  <c r="C1526" i="1"/>
  <c r="H1526" i="1" s="1"/>
  <c r="H1525" i="1"/>
  <c r="C1525" i="1"/>
  <c r="G1525" i="1" s="1"/>
  <c r="H1524" i="1"/>
  <c r="G1524" i="1"/>
  <c r="C1524" i="1"/>
  <c r="C1523" i="1"/>
  <c r="C1522" i="1"/>
  <c r="H1522" i="1" s="1"/>
  <c r="H1521" i="1"/>
  <c r="C1521" i="1"/>
  <c r="G1521" i="1" s="1"/>
  <c r="H1520" i="1"/>
  <c r="G1520" i="1"/>
  <c r="C1520" i="1"/>
  <c r="C1519" i="1"/>
  <c r="C1518" i="1"/>
  <c r="H1518" i="1" s="1"/>
  <c r="H1516" i="1"/>
  <c r="G1516" i="1"/>
  <c r="C1516" i="1"/>
  <c r="C1515" i="1"/>
  <c r="C1514" i="1"/>
  <c r="H1514" i="1" s="1"/>
  <c r="H1513" i="1"/>
  <c r="C1513" i="1"/>
  <c r="G1513" i="1" s="1"/>
  <c r="H1512" i="1"/>
  <c r="G1512" i="1"/>
  <c r="C1512" i="1"/>
  <c r="C1511" i="1"/>
  <c r="C1510" i="1"/>
  <c r="H1510" i="1" s="1"/>
  <c r="C1509" i="1"/>
  <c r="G1509" i="1" s="1"/>
  <c r="H1508" i="1"/>
  <c r="G1508" i="1"/>
  <c r="C1508" i="1"/>
  <c r="C1507" i="1"/>
  <c r="C1506" i="1"/>
  <c r="H1506" i="1" s="1"/>
  <c r="H1505" i="1"/>
  <c r="C1505" i="1"/>
  <c r="G1505" i="1" s="1"/>
  <c r="H1504" i="1"/>
  <c r="G1504" i="1"/>
  <c r="C1504" i="1"/>
  <c r="C1503" i="1"/>
  <c r="C1502" i="1"/>
  <c r="H1502" i="1" s="1"/>
  <c r="H1500" i="1"/>
  <c r="G1500" i="1"/>
  <c r="C1500" i="1"/>
  <c r="C1498" i="1"/>
  <c r="H1498" i="1" s="1"/>
  <c r="H1497" i="1"/>
  <c r="C1497" i="1"/>
  <c r="G1497" i="1" s="1"/>
  <c r="H1496" i="1"/>
  <c r="G1496" i="1"/>
  <c r="C1496" i="1"/>
  <c r="C1495" i="1"/>
  <c r="C1494" i="1"/>
  <c r="H1494" i="1" s="1"/>
  <c r="H1493" i="1"/>
  <c r="C1493" i="1"/>
  <c r="G1493" i="1" s="1"/>
  <c r="H1492" i="1"/>
  <c r="C1492" i="1"/>
  <c r="G1492" i="1" s="1"/>
  <c r="C1491" i="1"/>
  <c r="C1490" i="1"/>
  <c r="H1490" i="1" s="1"/>
  <c r="H1489" i="1"/>
  <c r="C1489" i="1"/>
  <c r="G1489" i="1" s="1"/>
  <c r="H1488" i="1"/>
  <c r="G1488" i="1"/>
  <c r="C1488" i="1"/>
  <c r="C1487" i="1"/>
  <c r="C1486" i="1"/>
  <c r="H1486" i="1" s="1"/>
  <c r="H1485" i="1"/>
  <c r="C1485" i="1"/>
  <c r="G1485" i="1" s="1"/>
  <c r="C1484" i="1"/>
  <c r="G1484" i="1" s="1"/>
  <c r="C1483" i="1"/>
  <c r="C1482" i="1"/>
  <c r="C1480" i="1"/>
  <c r="H1480" i="1" s="1"/>
  <c r="D1479" i="1"/>
  <c r="C1479" i="1"/>
  <c r="H1479" i="1" s="1"/>
  <c r="J1478" i="1"/>
  <c r="G1478" i="1"/>
  <c r="D1478" i="1"/>
  <c r="C1478" i="1"/>
  <c r="H1478" i="1" s="1"/>
  <c r="D1477" i="1"/>
  <c r="C1477" i="1"/>
  <c r="H1477" i="1" s="1"/>
  <c r="J1476" i="1"/>
  <c r="G1476" i="1"/>
  <c r="D1476" i="1"/>
  <c r="C1476" i="1"/>
  <c r="H1476" i="1" s="1"/>
  <c r="G1475" i="1"/>
  <c r="D1475" i="1"/>
  <c r="C1475" i="1"/>
  <c r="H1474" i="1"/>
  <c r="D1474" i="1"/>
  <c r="C1474" i="1"/>
  <c r="J1473" i="1"/>
  <c r="G1473" i="1"/>
  <c r="D1473" i="1"/>
  <c r="C1473" i="1"/>
  <c r="H1472" i="1"/>
  <c r="D1472" i="1"/>
  <c r="C1472" i="1"/>
  <c r="J1471" i="1"/>
  <c r="G1471" i="1"/>
  <c r="D1471" i="1"/>
  <c r="C1471" i="1"/>
  <c r="D1470" i="1"/>
  <c r="G1470" i="1" s="1"/>
  <c r="C1470" i="1"/>
  <c r="D1469" i="1"/>
  <c r="G1469" i="1" s="1"/>
  <c r="C1469" i="1"/>
  <c r="H1469" i="1" s="1"/>
  <c r="D1468" i="1"/>
  <c r="C1468" i="1"/>
  <c r="H1468" i="1" s="1"/>
  <c r="D1467" i="1"/>
  <c r="J1467" i="1" s="1"/>
  <c r="C1467" i="1"/>
  <c r="H1467" i="1" s="1"/>
  <c r="D1466" i="1"/>
  <c r="C1466" i="1"/>
  <c r="H1466" i="1" s="1"/>
  <c r="D1465" i="1"/>
  <c r="J1465" i="1" s="1"/>
  <c r="C1465" i="1"/>
  <c r="H1465" i="1" s="1"/>
  <c r="D1464" i="1"/>
  <c r="C1464" i="1"/>
  <c r="H1464" i="1" s="1"/>
  <c r="D1463" i="1"/>
  <c r="J1463" i="1" s="1"/>
  <c r="C1463" i="1"/>
  <c r="H1463" i="1" s="1"/>
  <c r="D1462" i="1"/>
  <c r="C1462" i="1"/>
  <c r="H1462" i="1" s="1"/>
  <c r="D1461" i="1"/>
  <c r="C1461" i="1"/>
  <c r="G1461" i="1" s="1"/>
  <c r="J1460" i="1"/>
  <c r="G1460" i="1"/>
  <c r="D1460" i="1"/>
  <c r="C1460" i="1"/>
  <c r="H1460" i="1" s="1"/>
  <c r="D1459" i="1"/>
  <c r="C1459" i="1"/>
  <c r="H1459" i="1" s="1"/>
  <c r="J1458" i="1"/>
  <c r="G1458" i="1"/>
  <c r="D1458" i="1"/>
  <c r="C1458" i="1"/>
  <c r="H1458" i="1" s="1"/>
  <c r="D1457" i="1"/>
  <c r="C1457" i="1"/>
  <c r="H1457" i="1" s="1"/>
  <c r="J1456" i="1"/>
  <c r="G1456" i="1"/>
  <c r="D1456" i="1"/>
  <c r="C1456" i="1"/>
  <c r="H1456" i="1" s="1"/>
  <c r="D1455" i="1"/>
  <c r="C1455" i="1"/>
  <c r="H1455" i="1" s="1"/>
  <c r="H1454" i="1"/>
  <c r="D1454" i="1"/>
  <c r="C1454" i="1"/>
  <c r="G1454" i="1" s="1"/>
  <c r="H1453" i="1"/>
  <c r="D1453" i="1"/>
  <c r="C1453" i="1"/>
  <c r="G1453" i="1" s="1"/>
  <c r="D1452" i="1"/>
  <c r="G1452" i="1" s="1"/>
  <c r="C1452" i="1"/>
  <c r="H1451" i="1"/>
  <c r="D1451" i="1"/>
  <c r="C1451" i="1"/>
  <c r="D1450" i="1"/>
  <c r="G1450" i="1" s="1"/>
  <c r="C1450" i="1"/>
  <c r="H1449" i="1"/>
  <c r="D1449" i="1"/>
  <c r="C1449" i="1"/>
  <c r="D1448" i="1"/>
  <c r="G1448" i="1" s="1"/>
  <c r="C1448" i="1"/>
  <c r="H1447" i="1"/>
  <c r="D1447" i="1"/>
  <c r="C1447" i="1"/>
  <c r="D1446" i="1"/>
  <c r="G1446" i="1" s="1"/>
  <c r="C1446" i="1"/>
  <c r="H1445" i="1"/>
  <c r="G1445" i="1"/>
  <c r="D1445" i="1"/>
  <c r="C1445" i="1"/>
  <c r="J1445" i="1" s="1"/>
  <c r="D1444" i="1"/>
  <c r="C1444" i="1"/>
  <c r="J1444" i="1" s="1"/>
  <c r="H1443" i="1"/>
  <c r="G1443" i="1"/>
  <c r="I1443" i="1" s="1"/>
  <c r="D1443" i="1"/>
  <c r="C1443" i="1"/>
  <c r="J1443" i="1" s="1"/>
  <c r="D1442" i="1"/>
  <c r="C1442" i="1"/>
  <c r="J1442" i="1" s="1"/>
  <c r="H1441" i="1"/>
  <c r="G1441" i="1"/>
  <c r="I1441" i="1" s="1"/>
  <c r="D1441" i="1"/>
  <c r="C1441" i="1"/>
  <c r="J1441" i="1" s="1"/>
  <c r="D1440" i="1"/>
  <c r="C1440" i="1"/>
  <c r="J1440" i="1" s="1"/>
  <c r="H1439" i="1"/>
  <c r="G1439" i="1"/>
  <c r="I1439" i="1" s="1"/>
  <c r="D1439" i="1"/>
  <c r="C1439" i="1"/>
  <c r="J1439" i="1" s="1"/>
  <c r="H1438" i="1"/>
  <c r="G1438" i="1"/>
  <c r="D1438" i="1"/>
  <c r="C1438" i="1"/>
  <c r="H1437" i="1"/>
  <c r="G1437" i="1"/>
  <c r="D1437" i="1"/>
  <c r="C1437" i="1"/>
  <c r="H1436" i="1"/>
  <c r="G1436" i="1"/>
  <c r="D1436" i="1"/>
  <c r="C1436"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D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H1408" i="1"/>
  <c r="G1408" i="1"/>
  <c r="D1408"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D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H1214" i="1"/>
  <c r="G1214" i="1"/>
  <c r="D1214" i="1"/>
  <c r="C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D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D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H985" i="1"/>
  <c r="G985" i="1"/>
  <c r="D985" i="1"/>
  <c r="C985"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D714" i="1"/>
  <c r="H714" i="1" s="1"/>
  <c r="C714" i="1"/>
  <c r="H713" i="1"/>
  <c r="G713" i="1"/>
  <c r="D713" i="1"/>
  <c r="C713" i="1"/>
  <c r="H712" i="1"/>
  <c r="G712" i="1"/>
  <c r="D712" i="1"/>
  <c r="C712" i="1"/>
  <c r="D711" i="1"/>
  <c r="H711" i="1" s="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D703" i="1"/>
  <c r="H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D668" i="1"/>
  <c r="H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D649" i="1"/>
  <c r="G649" i="1" s="1"/>
  <c r="C649" i="1"/>
  <c r="H648" i="1"/>
  <c r="G648" i="1"/>
  <c r="D648" i="1"/>
  <c r="C648" i="1"/>
  <c r="D647" i="1"/>
  <c r="H647" i="1" s="1"/>
  <c r="C647" i="1"/>
  <c r="H646" i="1"/>
  <c r="G646" i="1"/>
  <c r="D646" i="1"/>
  <c r="C646" i="1"/>
  <c r="C645" i="1"/>
  <c r="D644" i="1"/>
  <c r="G644" i="1" s="1"/>
  <c r="C644" i="1"/>
  <c r="D643" i="1"/>
  <c r="H643" i="1" s="1"/>
  <c r="C643" i="1"/>
  <c r="H642" i="1"/>
  <c r="G642" i="1"/>
  <c r="D642" i="1"/>
  <c r="C642" i="1"/>
  <c r="D641" i="1"/>
  <c r="H641" i="1" s="1"/>
  <c r="C641" i="1"/>
  <c r="C638" i="1"/>
  <c r="D637" i="1"/>
  <c r="H637" i="1" s="1"/>
  <c r="C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4" i="1"/>
  <c r="C413" i="1"/>
  <c r="H412" i="1"/>
  <c r="D412" i="1"/>
  <c r="G412" i="1" s="1"/>
  <c r="C412" i="1"/>
  <c r="H411" i="1"/>
  <c r="D411" i="1"/>
  <c r="G411" i="1" s="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D365" i="1"/>
  <c r="G365" i="1" s="1"/>
  <c r="C365"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D293" i="1"/>
  <c r="H292" i="1"/>
  <c r="G292" i="1"/>
  <c r="D292" i="1"/>
  <c r="C292" i="1"/>
  <c r="H291" i="1"/>
  <c r="G291" i="1"/>
  <c r="D291" i="1"/>
  <c r="C291" i="1"/>
  <c r="H290" i="1"/>
  <c r="D290" i="1"/>
  <c r="G290" i="1" s="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C211" i="1"/>
  <c r="H210" i="1"/>
  <c r="G210" i="1"/>
  <c r="D210" i="1"/>
  <c r="C210" i="1"/>
  <c r="H209" i="1"/>
  <c r="G209" i="1"/>
  <c r="D209" i="1"/>
  <c r="C209" i="1"/>
  <c r="H208" i="1"/>
  <c r="G208" i="1"/>
  <c r="D208" i="1"/>
  <c r="C208" i="1"/>
  <c r="D207" i="1"/>
  <c r="G207" i="1" s="1"/>
  <c r="C207" i="1"/>
  <c r="D206" i="1"/>
  <c r="H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C192" i="1"/>
  <c r="G191" i="1"/>
  <c r="D191" i="1"/>
  <c r="H191" i="1" s="1"/>
  <c r="C191" i="1"/>
  <c r="H190" i="1"/>
  <c r="G190" i="1"/>
  <c r="D190" i="1"/>
  <c r="C190" i="1"/>
  <c r="H189" i="1"/>
  <c r="G189" i="1"/>
  <c r="D189" i="1"/>
  <c r="C189" i="1"/>
  <c r="G188" i="1"/>
  <c r="D188" i="1"/>
  <c r="H188" i="1" s="1"/>
  <c r="C188" i="1"/>
  <c r="G187" i="1"/>
  <c r="D187" i="1"/>
  <c r="H187" i="1" s="1"/>
  <c r="C187" i="1"/>
  <c r="H186" i="1"/>
  <c r="G186" i="1"/>
  <c r="D186" i="1"/>
  <c r="C186" i="1"/>
  <c r="H185" i="1"/>
  <c r="G185" i="1"/>
  <c r="D185" i="1"/>
  <c r="C185" i="1"/>
  <c r="C184" i="1"/>
  <c r="G183" i="1"/>
  <c r="D183" i="1"/>
  <c r="H183" i="1" s="1"/>
  <c r="C183" i="1"/>
  <c r="H182" i="1"/>
  <c r="G182" i="1"/>
  <c r="D182" i="1"/>
  <c r="C182" i="1"/>
  <c r="G181" i="1"/>
  <c r="D181" i="1"/>
  <c r="H181" i="1" s="1"/>
  <c r="C181" i="1"/>
  <c r="H180" i="1"/>
  <c r="G180" i="1"/>
  <c r="D180" i="1"/>
  <c r="C180" i="1"/>
  <c r="G179" i="1"/>
  <c r="D179" i="1"/>
  <c r="H179" i="1" s="1"/>
  <c r="C179" i="1"/>
  <c r="G178" i="1"/>
  <c r="D178" i="1"/>
  <c r="H178" i="1" s="1"/>
  <c r="C178" i="1"/>
  <c r="H177" i="1"/>
  <c r="G177" i="1"/>
  <c r="D177" i="1"/>
  <c r="C177" i="1"/>
  <c r="G176" i="1"/>
  <c r="D176" i="1"/>
  <c r="H176" i="1" s="1"/>
  <c r="C176" i="1"/>
  <c r="G175" i="1"/>
  <c r="D175" i="1"/>
  <c r="H175" i="1" s="1"/>
  <c r="C175" i="1"/>
  <c r="G174" i="1"/>
  <c r="D174" i="1"/>
  <c r="H174" i="1" s="1"/>
  <c r="C174" i="1"/>
  <c r="D173" i="1"/>
  <c r="H173" i="1" s="1"/>
  <c r="C173" i="1"/>
  <c r="G172" i="1"/>
  <c r="D172" i="1"/>
  <c r="H172" i="1" s="1"/>
  <c r="C172" i="1"/>
  <c r="H171" i="1"/>
  <c r="G171" i="1"/>
  <c r="D171" i="1"/>
  <c r="C171" i="1"/>
  <c r="G170" i="1"/>
  <c r="D170" i="1"/>
  <c r="H170" i="1" s="1"/>
  <c r="C170" i="1"/>
  <c r="G169" i="1"/>
  <c r="D169" i="1"/>
  <c r="H169" i="1" s="1"/>
  <c r="C169" i="1"/>
  <c r="G168" i="1"/>
  <c r="D168" i="1"/>
  <c r="H168" i="1" s="1"/>
  <c r="C168" i="1"/>
  <c r="H167" i="1"/>
  <c r="G167" i="1"/>
  <c r="D167" i="1"/>
  <c r="C167" i="1"/>
  <c r="G166" i="1"/>
  <c r="D166" i="1"/>
  <c r="H166" i="1" s="1"/>
  <c r="C166" i="1"/>
  <c r="C165" i="1"/>
  <c r="G164" i="1"/>
  <c r="D164" i="1"/>
  <c r="H164" i="1" s="1"/>
  <c r="C164" i="1"/>
  <c r="G163" i="1"/>
  <c r="D163" i="1"/>
  <c r="H163" i="1" s="1"/>
  <c r="C163" i="1"/>
  <c r="H162" i="1"/>
  <c r="G162" i="1"/>
  <c r="D162" i="1"/>
  <c r="C162" i="1"/>
  <c r="D161" i="1"/>
  <c r="H161" i="1" s="1"/>
  <c r="C161" i="1"/>
  <c r="D160" i="1"/>
  <c r="H160" i="1" s="1"/>
  <c r="C160" i="1"/>
  <c r="H158" i="1"/>
  <c r="G158" i="1"/>
  <c r="D158" i="1"/>
  <c r="C158" i="1"/>
  <c r="G157" i="1"/>
  <c r="D157" i="1"/>
  <c r="H157" i="1" s="1"/>
  <c r="C157" i="1"/>
  <c r="H156" i="1"/>
  <c r="G156" i="1"/>
  <c r="D156" i="1"/>
  <c r="C156" i="1"/>
  <c r="G155" i="1"/>
  <c r="D155" i="1"/>
  <c r="H155" i="1" s="1"/>
  <c r="C155" i="1"/>
  <c r="G154" i="1"/>
  <c r="D154" i="1"/>
  <c r="H154" i="1" s="1"/>
  <c r="C154" i="1"/>
  <c r="H153" i="1"/>
  <c r="G153" i="1"/>
  <c r="D153" i="1"/>
  <c r="C153" i="1"/>
  <c r="H152" i="1"/>
  <c r="G152" i="1"/>
  <c r="D152" i="1"/>
  <c r="C152" i="1"/>
  <c r="H151" i="1"/>
  <c r="G151" i="1"/>
  <c r="D151" i="1"/>
  <c r="C151" i="1"/>
  <c r="H150" i="1"/>
  <c r="G150" i="1"/>
  <c r="D150" i="1"/>
  <c r="C150" i="1"/>
  <c r="H149" i="1"/>
  <c r="G149" i="1"/>
  <c r="D149" i="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H132" i="1"/>
  <c r="G132" i="1"/>
  <c r="D132" i="1"/>
  <c r="C132" i="1"/>
  <c r="D131" i="1"/>
  <c r="H131" i="1" s="1"/>
  <c r="C131" i="1"/>
  <c r="D130" i="1"/>
  <c r="H130" i="1" s="1"/>
  <c r="C130"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H113" i="1" s="1"/>
  <c r="C113" i="1"/>
  <c r="H112" i="1"/>
  <c r="G112" i="1"/>
  <c r="D112" i="1"/>
  <c r="C112" i="1"/>
  <c r="H111" i="1"/>
  <c r="G111" i="1"/>
  <c r="D111" i="1"/>
  <c r="C111" i="1"/>
  <c r="H110" i="1"/>
  <c r="G110" i="1"/>
  <c r="D110" i="1"/>
  <c r="C110" i="1"/>
  <c r="H109" i="1"/>
  <c r="G109" i="1"/>
  <c r="D109" i="1"/>
  <c r="C109" i="1"/>
  <c r="D108" i="1"/>
  <c r="H108" i="1" s="1"/>
  <c r="C108" i="1"/>
  <c r="H107" i="1"/>
  <c r="G107" i="1"/>
  <c r="D107" i="1"/>
  <c r="C107" i="1"/>
  <c r="H106" i="1"/>
  <c r="G106" i="1"/>
  <c r="D106" i="1"/>
  <c r="C106" i="1"/>
  <c r="H105" i="1"/>
  <c r="G105" i="1"/>
  <c r="D105" i="1"/>
  <c r="C105" i="1"/>
  <c r="H104" i="1"/>
  <c r="G104" i="1"/>
  <c r="D104" i="1"/>
  <c r="C104" i="1"/>
  <c r="H103" i="1"/>
  <c r="G103" i="1"/>
  <c r="D103" i="1"/>
  <c r="C103" i="1"/>
  <c r="H102" i="1"/>
  <c r="G102"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D81" i="1"/>
  <c r="G81" i="1" s="1"/>
  <c r="C81" i="1"/>
  <c r="H80" i="1"/>
  <c r="G80" i="1"/>
  <c r="D80" i="1"/>
  <c r="C80" i="1"/>
  <c r="H79" i="1"/>
  <c r="G79" i="1"/>
  <c r="D79" i="1"/>
  <c r="C79" i="1"/>
  <c r="H78" i="1"/>
  <c r="G78"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D65" i="1"/>
  <c r="G65" i="1" s="1"/>
  <c r="C65"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C46" i="1"/>
  <c r="H45" i="1"/>
  <c r="G45" i="1"/>
  <c r="D45" i="1"/>
  <c r="C45" i="1"/>
  <c r="H44" i="1"/>
  <c r="G44" i="1"/>
  <c r="D44" i="1"/>
  <c r="C44" i="1"/>
  <c r="H43" i="1"/>
  <c r="G43" i="1"/>
  <c r="D43" i="1"/>
  <c r="C43" i="1"/>
  <c r="H42" i="1"/>
  <c r="G42" i="1"/>
  <c r="D42" i="1"/>
  <c r="C42" i="1"/>
  <c r="H41" i="1"/>
  <c r="G41" i="1"/>
  <c r="D41" i="1"/>
  <c r="C41" i="1"/>
  <c r="H40" i="1"/>
  <c r="G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G1576" i="1" l="1"/>
  <c r="G641" i="1"/>
  <c r="E26" i="9"/>
  <c r="B26" i="9" s="1"/>
  <c r="E31" i="9"/>
  <c r="H1509" i="1"/>
  <c r="C1501" i="1"/>
  <c r="H1484" i="1"/>
  <c r="H1481" i="1"/>
  <c r="G1480" i="1"/>
  <c r="G714" i="1"/>
  <c r="G711" i="1"/>
  <c r="G703" i="1"/>
  <c r="G668" i="1"/>
  <c r="E273" i="9"/>
  <c r="B273" i="9" s="1"/>
  <c r="G647" i="1"/>
  <c r="E22" i="9"/>
  <c r="B22" i="9" s="1"/>
  <c r="H644" i="1"/>
  <c r="G643" i="1"/>
  <c r="H645" i="1"/>
  <c r="G645" i="1"/>
  <c r="F652" i="4"/>
  <c r="G378" i="1"/>
  <c r="H378" i="1"/>
  <c r="G364" i="1"/>
  <c r="H364" i="1"/>
  <c r="E363" i="4"/>
  <c r="D358" i="1" s="1"/>
  <c r="G413" i="1"/>
  <c r="H413" i="1"/>
  <c r="F418" i="4"/>
  <c r="G637" i="1"/>
  <c r="F643" i="4"/>
  <c r="E644" i="4"/>
  <c r="D638" i="1" s="1"/>
  <c r="G206" i="1"/>
  <c r="H207" i="1"/>
  <c r="G184" i="1"/>
  <c r="E43" i="9"/>
  <c r="B43" i="9" s="1"/>
  <c r="B219" i="9"/>
  <c r="E42" i="9"/>
  <c r="B42" i="9" s="1"/>
  <c r="G173" i="1"/>
  <c r="G165" i="1"/>
  <c r="H165" i="1"/>
  <c r="E163" i="4"/>
  <c r="D159" i="1" s="1"/>
  <c r="F169" i="4"/>
  <c r="G160" i="1"/>
  <c r="G161" i="1"/>
  <c r="F164" i="4"/>
  <c r="F159" i="4"/>
  <c r="E152" i="4"/>
  <c r="E39" i="9"/>
  <c r="F217" i="9"/>
  <c r="B217" i="9" s="1"/>
  <c r="F153" i="4"/>
  <c r="F134" i="4"/>
  <c r="G130" i="1"/>
  <c r="G131" i="1"/>
  <c r="G108" i="1"/>
  <c r="G113" i="1"/>
  <c r="G64" i="1"/>
  <c r="H64" i="1"/>
  <c r="F68" i="4"/>
  <c r="E50" i="4"/>
  <c r="D46" i="1" s="1"/>
  <c r="F216" i="9"/>
  <c r="B216" i="9" s="1"/>
  <c r="J1446" i="1"/>
  <c r="J1448" i="1"/>
  <c r="J1450" i="1"/>
  <c r="J1452" i="1"/>
  <c r="G1463" i="1"/>
  <c r="I1463" i="1" s="1"/>
  <c r="G1465" i="1"/>
  <c r="I1465" i="1" s="1"/>
  <c r="G1467" i="1"/>
  <c r="I1467" i="1" s="1"/>
  <c r="H1471" i="1"/>
  <c r="G1472" i="1"/>
  <c r="I1472" i="1" s="1"/>
  <c r="J1472" i="1"/>
  <c r="H1473" i="1"/>
  <c r="G1474" i="1"/>
  <c r="I1474" i="1" s="1"/>
  <c r="J1474" i="1"/>
  <c r="H1475" i="1"/>
  <c r="H1482" i="1"/>
  <c r="G1482" i="1"/>
  <c r="G1487" i="1"/>
  <c r="H1487" i="1"/>
  <c r="G1503" i="1"/>
  <c r="H1503" i="1"/>
  <c r="H1531" i="1"/>
  <c r="G1531" i="1"/>
  <c r="H1547" i="1"/>
  <c r="G1547" i="1"/>
  <c r="H1563" i="1"/>
  <c r="G1563" i="1"/>
  <c r="E6" i="4"/>
  <c r="H1440" i="1"/>
  <c r="G1440" i="1"/>
  <c r="H1442" i="1"/>
  <c r="G1442" i="1"/>
  <c r="H1444" i="1"/>
  <c r="G1444" i="1"/>
  <c r="H1446" i="1"/>
  <c r="I1446" i="1" s="1"/>
  <c r="G1447" i="1"/>
  <c r="I1447" i="1" s="1"/>
  <c r="J1447" i="1"/>
  <c r="H1448" i="1"/>
  <c r="I1448" i="1" s="1"/>
  <c r="G1449" i="1"/>
  <c r="I1449" i="1" s="1"/>
  <c r="J1449" i="1"/>
  <c r="H1450" i="1"/>
  <c r="I1450" i="1" s="1"/>
  <c r="G1451" i="1"/>
  <c r="I1451" i="1" s="1"/>
  <c r="J1451" i="1"/>
  <c r="H1452" i="1"/>
  <c r="I1452" i="1" s="1"/>
  <c r="I1456" i="1"/>
  <c r="I1458" i="1"/>
  <c r="I1460" i="1"/>
  <c r="H1461" i="1"/>
  <c r="H1470" i="1"/>
  <c r="I1476" i="1"/>
  <c r="I1478" i="1"/>
  <c r="H1483" i="1"/>
  <c r="G1483" i="1"/>
  <c r="G1499" i="1"/>
  <c r="H1499" i="1"/>
  <c r="G1515" i="1"/>
  <c r="H1515" i="1"/>
  <c r="G1527" i="1"/>
  <c r="H1527" i="1"/>
  <c r="G1543" i="1"/>
  <c r="H1543" i="1"/>
  <c r="H1559" i="1"/>
  <c r="G1559" i="1"/>
  <c r="F7" i="4"/>
  <c r="C3" i="1"/>
  <c r="D192" i="1"/>
  <c r="F196" i="4"/>
  <c r="G1462" i="1"/>
  <c r="I1462" i="1" s="1"/>
  <c r="J1462" i="1"/>
  <c r="G1464" i="1"/>
  <c r="I1464" i="1" s="1"/>
  <c r="J1464" i="1"/>
  <c r="G1466" i="1"/>
  <c r="I1466" i="1" s="1"/>
  <c r="J1466" i="1"/>
  <c r="G1468" i="1"/>
  <c r="I1468" i="1" s="1"/>
  <c r="J1468" i="1"/>
  <c r="I1471" i="1"/>
  <c r="I1473" i="1"/>
  <c r="G1495" i="1"/>
  <c r="H1495" i="1"/>
  <c r="G1511" i="1"/>
  <c r="H1511" i="1"/>
  <c r="G1523" i="1"/>
  <c r="H1523" i="1"/>
  <c r="G1539" i="1"/>
  <c r="H1539" i="1"/>
  <c r="H1555" i="1"/>
  <c r="G1555" i="1"/>
  <c r="H1571" i="1"/>
  <c r="G1571" i="1"/>
  <c r="D148" i="1"/>
  <c r="F152" i="4"/>
  <c r="C159" i="1"/>
  <c r="G1455" i="1"/>
  <c r="I1455" i="1" s="1"/>
  <c r="J1455" i="1"/>
  <c r="G1457" i="1"/>
  <c r="I1457" i="1" s="1"/>
  <c r="J1457" i="1"/>
  <c r="G1459" i="1"/>
  <c r="I1459" i="1" s="1"/>
  <c r="J1459" i="1"/>
  <c r="G1477" i="1"/>
  <c r="I1477" i="1" s="1"/>
  <c r="J1477" i="1"/>
  <c r="G1479" i="1"/>
  <c r="I1479" i="1" s="1"/>
  <c r="J1479" i="1"/>
  <c r="G1491" i="1"/>
  <c r="H1491" i="1"/>
  <c r="G1507" i="1"/>
  <c r="H1507" i="1"/>
  <c r="H1519" i="1"/>
  <c r="G1519" i="1"/>
  <c r="H1535" i="1"/>
  <c r="G1535" i="1"/>
  <c r="H1551" i="1"/>
  <c r="G1551" i="1"/>
  <c r="H1567" i="1"/>
  <c r="G1567" i="1"/>
  <c r="F106" i="4"/>
  <c r="F139" i="4"/>
  <c r="C135" i="1"/>
  <c r="G289" i="9"/>
  <c r="E289" i="9" s="1"/>
  <c r="B289" i="9" s="1"/>
  <c r="F177" i="5"/>
  <c r="D176" i="5"/>
  <c r="B297" i="9"/>
  <c r="E296" i="9"/>
  <c r="I10" i="3" s="1"/>
  <c r="G1575" i="1"/>
  <c r="G1579" i="1"/>
  <c r="G1486" i="1"/>
  <c r="G1490" i="1"/>
  <c r="G1494" i="1"/>
  <c r="G1498" i="1"/>
  <c r="G1502" i="1"/>
  <c r="G1506" i="1"/>
  <c r="G1510" i="1"/>
  <c r="G1514" i="1"/>
  <c r="G1518" i="1"/>
  <c r="G1522" i="1"/>
  <c r="G1526" i="1"/>
  <c r="G1530" i="1"/>
  <c r="G1534" i="1"/>
  <c r="G1538" i="1"/>
  <c r="G1542" i="1"/>
  <c r="G1546" i="1"/>
  <c r="G1550" i="1"/>
  <c r="G1554" i="1"/>
  <c r="G1558" i="1"/>
  <c r="G1562" i="1"/>
  <c r="G1566" i="1"/>
  <c r="G1570" i="1"/>
  <c r="G1574" i="1"/>
  <c r="G1578" i="1"/>
  <c r="D133" i="4"/>
  <c r="D224" i="4"/>
  <c r="E6" i="5"/>
  <c r="H289" i="9"/>
  <c r="E176" i="5"/>
  <c r="H20" i="9"/>
  <c r="G20" i="9"/>
  <c r="D263" i="4"/>
  <c r="F268" i="4"/>
  <c r="E528" i="4"/>
  <c r="E635" i="4" s="1"/>
  <c r="D629" i="1" s="1"/>
  <c r="F7" i="5"/>
  <c r="D344" i="4"/>
  <c r="D396" i="4"/>
  <c r="D421" i="4"/>
  <c r="D515" i="4"/>
  <c r="D567" i="4"/>
  <c r="F603" i="4"/>
  <c r="D625" i="4"/>
  <c r="D87" i="5"/>
  <c r="F135" i="5"/>
  <c r="F149" i="5"/>
  <c r="E291" i="9"/>
  <c r="B291" i="9" s="1"/>
  <c r="F206" i="5"/>
  <c r="E35" i="6"/>
  <c r="F130" i="6"/>
  <c r="D129" i="6"/>
  <c r="D311" i="4"/>
  <c r="D363" i="4"/>
  <c r="F417" i="4"/>
  <c r="F466" i="4"/>
  <c r="D472" i="4"/>
  <c r="D484" i="4"/>
  <c r="F12" i="5"/>
  <c r="F88" i="5"/>
  <c r="D146" i="5"/>
  <c r="D42" i="8"/>
  <c r="B27" i="9"/>
  <c r="B35" i="9"/>
  <c r="B51" i="9"/>
  <c r="B59" i="9"/>
  <c r="B67" i="9"/>
  <c r="E142" i="9"/>
  <c r="B142" i="9" s="1"/>
  <c r="E292" i="9"/>
  <c r="B292" i="9" s="1"/>
  <c r="D5" i="6"/>
  <c r="F36" i="6"/>
  <c r="D35" i="6"/>
  <c r="B23" i="9"/>
  <c r="B31" i="9"/>
  <c r="B39" i="9"/>
  <c r="B47" i="9"/>
  <c r="B55" i="9"/>
  <c r="B63" i="9"/>
  <c r="B71"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G190" i="9"/>
  <c r="E190" i="9" s="1"/>
  <c r="B190" i="9" s="1"/>
  <c r="G186" i="9"/>
  <c r="E186" i="9" s="1"/>
  <c r="B186" i="9" s="1"/>
  <c r="G182" i="9"/>
  <c r="E182" i="9" s="1"/>
  <c r="B182" i="9" s="1"/>
  <c r="G178" i="9"/>
  <c r="E178" i="9" s="1"/>
  <c r="B178" i="9" s="1"/>
  <c r="G165" i="9"/>
  <c r="H164" i="9"/>
  <c r="M212" i="9"/>
  <c r="G191" i="9"/>
  <c r="E191" i="9" s="1"/>
  <c r="G187" i="9"/>
  <c r="E187" i="9" s="1"/>
  <c r="B187" i="9" s="1"/>
  <c r="G183" i="9"/>
  <c r="E183" i="9" s="1"/>
  <c r="B183" i="9" s="1"/>
  <c r="G179" i="9"/>
  <c r="E179" i="9" s="1"/>
  <c r="B179" i="9" s="1"/>
  <c r="G164" i="9"/>
  <c r="E164" i="9" s="1"/>
  <c r="B164" i="9" s="1"/>
  <c r="G163" i="9"/>
  <c r="E163" i="9" s="1"/>
  <c r="B163" i="9" s="1"/>
  <c r="G162" i="9"/>
  <c r="E162" i="9" s="1"/>
  <c r="B162" i="9" s="1"/>
  <c r="G161" i="9"/>
  <c r="E161" i="9" s="1"/>
  <c r="B161" i="9" s="1"/>
  <c r="G160" i="9"/>
  <c r="E160" i="9" s="1"/>
  <c r="B160" i="9" s="1"/>
  <c r="G188" i="9"/>
  <c r="E188" i="9" s="1"/>
  <c r="B188" i="9" s="1"/>
  <c r="G184" i="9"/>
  <c r="E184" i="9" s="1"/>
  <c r="B184" i="9" s="1"/>
  <c r="G180" i="9"/>
  <c r="E180" i="9" s="1"/>
  <c r="B180" i="9" s="1"/>
  <c r="I10" i="9"/>
  <c r="B151" i="9"/>
  <c r="B159" i="9"/>
  <c r="G166" i="9"/>
  <c r="E166" i="9" s="1"/>
  <c r="B166" i="9" s="1"/>
  <c r="G168" i="9"/>
  <c r="E168" i="9" s="1"/>
  <c r="B168" i="9" s="1"/>
  <c r="G170" i="9"/>
  <c r="E170" i="9" s="1"/>
  <c r="B170" i="9" s="1"/>
  <c r="G172" i="9"/>
  <c r="E172" i="9" s="1"/>
  <c r="B172" i="9" s="1"/>
  <c r="G174" i="9"/>
  <c r="E174" i="9" s="1"/>
  <c r="B174" i="9" s="1"/>
  <c r="G176" i="9"/>
  <c r="E176" i="9" s="1"/>
  <c r="B176" i="9" s="1"/>
  <c r="G181" i="9"/>
  <c r="E181" i="9" s="1"/>
  <c r="B181" i="9" s="1"/>
  <c r="G189" i="9"/>
  <c r="E189" i="9" s="1"/>
  <c r="B189" i="9" s="1"/>
  <c r="E77" i="9"/>
  <c r="B77" i="9" s="1"/>
  <c r="B83" i="9"/>
  <c r="E93" i="9"/>
  <c r="B93" i="9" s="1"/>
  <c r="E105" i="9"/>
  <c r="B105" i="9" s="1"/>
  <c r="B111" i="9"/>
  <c r="E121" i="9"/>
  <c r="B121" i="9" s="1"/>
  <c r="B127" i="9"/>
  <c r="B143" i="9"/>
  <c r="B79" i="9"/>
  <c r="E89" i="9"/>
  <c r="B89" i="9" s="1"/>
  <c r="B95" i="9"/>
  <c r="E101" i="9"/>
  <c r="B101" i="9" s="1"/>
  <c r="B107" i="9"/>
  <c r="E117" i="9"/>
  <c r="B117" i="9" s="1"/>
  <c r="B123" i="9"/>
  <c r="B131" i="9"/>
  <c r="B135" i="9"/>
  <c r="B155" i="9"/>
  <c r="H165" i="9"/>
  <c r="G167" i="9"/>
  <c r="E167" i="9" s="1"/>
  <c r="B167" i="9" s="1"/>
  <c r="G169" i="9"/>
  <c r="E169" i="9" s="1"/>
  <c r="B169" i="9" s="1"/>
  <c r="G171" i="9"/>
  <c r="E171" i="9" s="1"/>
  <c r="B171" i="9" s="1"/>
  <c r="G173" i="9"/>
  <c r="E173" i="9" s="1"/>
  <c r="B173" i="9" s="1"/>
  <c r="G175" i="9"/>
  <c r="E175" i="9" s="1"/>
  <c r="B175" i="9" s="1"/>
  <c r="G177" i="9"/>
  <c r="E177" i="9" s="1"/>
  <c r="B177" i="9" s="1"/>
  <c r="G185" i="9"/>
  <c r="E185" i="9" s="1"/>
  <c r="B185" i="9" s="1"/>
  <c r="B255" i="9"/>
  <c r="G1501" i="1" l="1"/>
  <c r="H1501" i="1"/>
  <c r="B191" i="9"/>
  <c r="E350" i="4"/>
  <c r="E408" i="4"/>
  <c r="D403" i="1" s="1"/>
  <c r="H638" i="1"/>
  <c r="G638" i="1"/>
  <c r="F163" i="4"/>
  <c r="E151" i="4"/>
  <c r="E289" i="4" s="1"/>
  <c r="E20" i="9"/>
  <c r="B20" i="9" s="1"/>
  <c r="G46" i="1"/>
  <c r="H46" i="1"/>
  <c r="F50" i="4"/>
  <c r="G299" i="9"/>
  <c r="E299" i="9" s="1"/>
  <c r="D141" i="6"/>
  <c r="F5" i="6"/>
  <c r="H24" i="3"/>
  <c r="C1299" i="1"/>
  <c r="F146" i="5"/>
  <c r="C1124" i="1"/>
  <c r="F472" i="4"/>
  <c r="C466" i="1"/>
  <c r="F311" i="4"/>
  <c r="C306" i="1"/>
  <c r="I25" i="3"/>
  <c r="D1329" i="1"/>
  <c r="F396" i="4"/>
  <c r="C391" i="1"/>
  <c r="F176" i="5"/>
  <c r="D175" i="5"/>
  <c r="H22" i="3"/>
  <c r="C1153" i="1"/>
  <c r="H3" i="1"/>
  <c r="G3" i="1"/>
  <c r="E165" i="9"/>
  <c r="B165" i="9" s="1"/>
  <c r="F212" i="9"/>
  <c r="B212" i="9" s="1"/>
  <c r="E141" i="6"/>
  <c r="D528" i="4"/>
  <c r="F567" i="4"/>
  <c r="C561" i="1"/>
  <c r="D350" i="4"/>
  <c r="D984" i="1"/>
  <c r="H159" i="1"/>
  <c r="G159" i="1"/>
  <c r="H148" i="1"/>
  <c r="G148" i="1"/>
  <c r="G192" i="1"/>
  <c r="H192" i="1"/>
  <c r="I1442" i="1"/>
  <c r="E412" i="4"/>
  <c r="I16" i="3"/>
  <c r="D2" i="1"/>
  <c r="F35" i="6"/>
  <c r="H25" i="3"/>
  <c r="C1329" i="1"/>
  <c r="K1432" i="9"/>
  <c r="G295" i="9"/>
  <c r="E295" i="9" s="1"/>
  <c r="B295" i="9" s="1"/>
  <c r="I34" i="3"/>
  <c r="C1517" i="1"/>
  <c r="F129" i="6"/>
  <c r="C1423" i="1"/>
  <c r="D68" i="5"/>
  <c r="F87" i="5"/>
  <c r="C1065" i="1"/>
  <c r="F515" i="4"/>
  <c r="C509" i="1"/>
  <c r="F344" i="4"/>
  <c r="C339" i="1"/>
  <c r="E636" i="4"/>
  <c r="D630" i="1" s="1"/>
  <c r="D522" i="1"/>
  <c r="F224" i="4"/>
  <c r="C220" i="1"/>
  <c r="G294" i="9"/>
  <c r="E294" i="9" s="1"/>
  <c r="F484" i="4"/>
  <c r="C478" i="1"/>
  <c r="F363" i="4"/>
  <c r="C358" i="1"/>
  <c r="F625" i="4"/>
  <c r="C619" i="1"/>
  <c r="F421" i="4"/>
  <c r="D420" i="4"/>
  <c r="C415" i="1"/>
  <c r="D298" i="4"/>
  <c r="D151" i="4"/>
  <c r="F263" i="4"/>
  <c r="C259" i="1"/>
  <c r="E175" i="5"/>
  <c r="D1152" i="1" s="1"/>
  <c r="I22" i="3"/>
  <c r="D1153" i="1"/>
  <c r="F133" i="4"/>
  <c r="C129" i="1"/>
  <c r="H135" i="1"/>
  <c r="G135" i="1"/>
  <c r="D6" i="4"/>
  <c r="I1444" i="1"/>
  <c r="I1440" i="1"/>
  <c r="D345" i="1" l="1"/>
  <c r="E407" i="4"/>
  <c r="D402" i="1" s="1"/>
  <c r="D147" i="1"/>
  <c r="I17" i="3"/>
  <c r="E19" i="9"/>
  <c r="E639" i="4"/>
  <c r="D407" i="1"/>
  <c r="H561" i="1"/>
  <c r="G561" i="1"/>
  <c r="H466" i="1"/>
  <c r="G466" i="1"/>
  <c r="H129" i="1"/>
  <c r="G129" i="1"/>
  <c r="D407" i="4"/>
  <c r="F298" i="4"/>
  <c r="C293" i="1"/>
  <c r="G619" i="1"/>
  <c r="H619" i="1"/>
  <c r="G478" i="1"/>
  <c r="H478" i="1"/>
  <c r="G1517" i="1"/>
  <c r="H1517" i="1"/>
  <c r="H11" i="3"/>
  <c r="H1329" i="1"/>
  <c r="G1329" i="1"/>
  <c r="H276" i="9"/>
  <c r="D636" i="4"/>
  <c r="F528" i="4"/>
  <c r="C522" i="1"/>
  <c r="F175" i="5"/>
  <c r="C1152" i="1"/>
  <c r="G391" i="1"/>
  <c r="H391" i="1"/>
  <c r="G306" i="1"/>
  <c r="H306" i="1"/>
  <c r="H1124" i="1"/>
  <c r="G1124" i="1"/>
  <c r="D290" i="4"/>
  <c r="D412" i="4"/>
  <c r="F6" i="4"/>
  <c r="H16" i="3"/>
  <c r="C2" i="1"/>
  <c r="F420" i="4"/>
  <c r="D635" i="4"/>
  <c r="C414" i="1"/>
  <c r="G358" i="1"/>
  <c r="H358" i="1"/>
  <c r="H1423" i="1"/>
  <c r="G1423" i="1"/>
  <c r="E291" i="4"/>
  <c r="D287" i="1" s="1"/>
  <c r="E413" i="4"/>
  <c r="D285" i="1"/>
  <c r="G259" i="1"/>
  <c r="H259" i="1"/>
  <c r="H415" i="1"/>
  <c r="G415" i="1"/>
  <c r="G509" i="1"/>
  <c r="H509" i="1"/>
  <c r="F68" i="5"/>
  <c r="H21" i="3"/>
  <c r="C1046" i="1"/>
  <c r="D6" i="5"/>
  <c r="D408" i="4"/>
  <c r="F350" i="4"/>
  <c r="C345" i="1"/>
  <c r="I28" i="3"/>
  <c r="D1435" i="1"/>
  <c r="F141" i="6"/>
  <c r="H28" i="3"/>
  <c r="C1435" i="1"/>
  <c r="H1153" i="1"/>
  <c r="G1153" i="1"/>
  <c r="H9" i="3"/>
  <c r="H1299" i="1"/>
  <c r="G1299" i="1"/>
  <c r="E298" i="9"/>
  <c r="B299" i="9"/>
  <c r="E293" i="9"/>
  <c r="B294" i="9"/>
  <c r="D289" i="4"/>
  <c r="H17" i="3"/>
  <c r="F151" i="4"/>
  <c r="C147" i="1"/>
  <c r="H220" i="1"/>
  <c r="G220" i="1"/>
  <c r="H339" i="1"/>
  <c r="G339" i="1"/>
  <c r="H1065" i="1"/>
  <c r="G1065" i="1"/>
  <c r="E290" i="4"/>
  <c r="D286" i="1" s="1"/>
  <c r="G147" i="1" l="1"/>
  <c r="H147" i="1"/>
  <c r="F408" i="4"/>
  <c r="C403" i="1"/>
  <c r="E640" i="4"/>
  <c r="E641" i="4" s="1"/>
  <c r="E415" i="4"/>
  <c r="D410" i="1" s="1"/>
  <c r="D408" i="1"/>
  <c r="D639" i="4"/>
  <c r="F412" i="4"/>
  <c r="C407" i="1"/>
  <c r="H293" i="1"/>
  <c r="G293" i="1"/>
  <c r="G1435" i="1"/>
  <c r="H1435" i="1"/>
  <c r="G282" i="9"/>
  <c r="E282" i="9" s="1"/>
  <c r="B282" i="9" s="1"/>
  <c r="G276" i="9"/>
  <c r="E276" i="9" s="1"/>
  <c r="F6" i="5"/>
  <c r="C984" i="1"/>
  <c r="H2" i="1"/>
  <c r="G2" i="1"/>
  <c r="F290" i="4"/>
  <c r="C286" i="1"/>
  <c r="G1152" i="1"/>
  <c r="H1152" i="1"/>
  <c r="F636" i="4"/>
  <c r="C630" i="1"/>
  <c r="N3" i="9"/>
  <c r="I11" i="3"/>
  <c r="K3" i="9"/>
  <c r="I9" i="3"/>
  <c r="H345" i="1"/>
  <c r="G345" i="1"/>
  <c r="G1046" i="1"/>
  <c r="H1046" i="1"/>
  <c r="G414" i="1"/>
  <c r="H414" i="1"/>
  <c r="F407" i="4"/>
  <c r="C402" i="1"/>
  <c r="E414" i="4"/>
  <c r="D409" i="1" s="1"/>
  <c r="D413" i="4"/>
  <c r="D291" i="4"/>
  <c r="F289" i="4"/>
  <c r="C285" i="1"/>
  <c r="F635" i="4"/>
  <c r="C629" i="1"/>
  <c r="H522" i="1"/>
  <c r="G522" i="1"/>
  <c r="D633" i="1"/>
  <c r="H402" i="1" l="1"/>
  <c r="G402" i="1"/>
  <c r="H630" i="1"/>
  <c r="G630" i="1"/>
  <c r="H286" i="1"/>
  <c r="G286" i="1"/>
  <c r="F639" i="4"/>
  <c r="C633" i="1"/>
  <c r="G403" i="1"/>
  <c r="H403" i="1"/>
  <c r="H629" i="1"/>
  <c r="G629" i="1"/>
  <c r="F291" i="4"/>
  <c r="C287" i="1"/>
  <c r="H8" i="3"/>
  <c r="H984" i="1"/>
  <c r="G984" i="1"/>
  <c r="H407" i="1"/>
  <c r="G407" i="1"/>
  <c r="D635" i="1"/>
  <c r="D640" i="4"/>
  <c r="D641" i="4" s="1"/>
  <c r="D415" i="4"/>
  <c r="F413" i="4"/>
  <c r="C408" i="1"/>
  <c r="H285" i="1"/>
  <c r="G285" i="1"/>
  <c r="E275" i="9"/>
  <c r="B276" i="9"/>
  <c r="D414" i="4"/>
  <c r="E642" i="4"/>
  <c r="E645" i="4" s="1"/>
  <c r="D634" i="1"/>
  <c r="I18" i="3" l="1"/>
  <c r="D639" i="1"/>
  <c r="F641" i="4"/>
  <c r="C635" i="1"/>
  <c r="G408" i="1"/>
  <c r="H408" i="1"/>
  <c r="H287" i="1"/>
  <c r="G287" i="1"/>
  <c r="E646" i="4"/>
  <c r="D636" i="1"/>
  <c r="F415" i="4"/>
  <c r="C410" i="1"/>
  <c r="M3" i="9"/>
  <c r="I8" i="3"/>
  <c r="H633" i="1"/>
  <c r="G633" i="1"/>
  <c r="F414" i="4"/>
  <c r="C409" i="1"/>
  <c r="D642" i="4"/>
  <c r="F640" i="4"/>
  <c r="C634" i="1"/>
  <c r="H409" i="1" l="1"/>
  <c r="G409" i="1"/>
  <c r="I19" i="3"/>
  <c r="D640" i="1"/>
  <c r="H410" i="1"/>
  <c r="G410" i="1"/>
  <c r="G634" i="1"/>
  <c r="H634" i="1"/>
  <c r="H635" i="1"/>
  <c r="G635" i="1"/>
  <c r="D646" i="4"/>
  <c r="F642" i="4"/>
  <c r="C636" i="1"/>
  <c r="D645" i="4"/>
  <c r="F645" i="4" l="1"/>
  <c r="H18" i="3"/>
  <c r="C639" i="1"/>
  <c r="G274" i="9"/>
  <c r="E274" i="9" s="1"/>
  <c r="B274" i="9" s="1"/>
  <c r="F646" i="4"/>
  <c r="H19" i="3"/>
  <c r="C640" i="1"/>
  <c r="G636" i="1"/>
  <c r="H636" i="1"/>
  <c r="H640" i="1" l="1"/>
  <c r="G640" i="1"/>
  <c r="H639" i="1"/>
  <c r="G639" i="1"/>
  <c r="H7" i="3"/>
  <c r="J3" i="9" l="1"/>
  <c r="I7" i="3"/>
  <c r="M271" i="9" l="1"/>
  <c r="L271" i="9"/>
  <c r="G18" i="9"/>
  <c r="K7" i="9"/>
  <c r="H18" i="9"/>
  <c r="M15" i="9"/>
  <c r="G17" i="9"/>
  <c r="H16" i="9"/>
  <c r="K11" i="9"/>
  <c r="J9" i="9"/>
  <c r="J6" i="9"/>
  <c r="I11" i="9"/>
  <c r="J7" i="9"/>
  <c r="I12" i="9"/>
  <c r="J12" i="9"/>
  <c r="H17" i="9"/>
  <c r="L16" i="9"/>
  <c r="G15" i="9"/>
  <c r="J5" i="9"/>
  <c r="I7" i="9"/>
  <c r="K13" i="9"/>
  <c r="I8" i="9"/>
  <c r="I9" i="9"/>
  <c r="I17" i="9"/>
  <c r="M16" i="9"/>
  <c r="H15" i="9"/>
  <c r="I5" i="9"/>
  <c r="J17" i="9"/>
  <c r="I6" i="9"/>
  <c r="K12" i="9"/>
  <c r="K9" i="9"/>
  <c r="K10" i="9"/>
  <c r="G16" i="9"/>
  <c r="L15" i="9"/>
  <c r="F15" i="9" s="1"/>
  <c r="I13" i="9"/>
  <c r="J8" i="9"/>
  <c r="K8" i="9"/>
  <c r="J13" i="9"/>
  <c r="K5" i="9"/>
  <c r="J10" i="9"/>
  <c r="K6" i="9"/>
  <c r="J11" i="9"/>
  <c r="E10" i="9" l="1"/>
  <c r="B10" i="9" s="1"/>
  <c r="F271" i="9"/>
  <c r="B271" i="9" s="1"/>
  <c r="E16" i="9"/>
  <c r="E8" i="9"/>
  <c r="B8" i="9" s="1"/>
  <c r="E15" i="9"/>
  <c r="E7" i="9"/>
  <c r="B7" i="9" s="1"/>
  <c r="E11" i="9"/>
  <c r="B11" i="9" s="1"/>
  <c r="E13" i="9"/>
  <c r="B13" i="9" s="1"/>
  <c r="E5" i="9"/>
  <c r="E9" i="9"/>
  <c r="B9" i="9" s="1"/>
  <c r="E17" i="9"/>
  <c r="B17" i="9" s="1"/>
  <c r="E18" i="9"/>
  <c r="B18" i="9" s="1"/>
  <c r="E12" i="9"/>
  <c r="B12" i="9" s="1"/>
  <c r="E6" i="9"/>
  <c r="B6" i="9" s="1"/>
  <c r="F16" i="9"/>
  <c r="F14" i="9" s="1"/>
  <c r="F19" i="9" l="1"/>
  <c r="F3" i="9" s="1"/>
  <c r="B5" i="9"/>
  <c r="E4" i="9"/>
  <c r="B16" i="9"/>
  <c r="E14" i="9"/>
  <c r="B15" i="9"/>
  <c r="E3" i="9" l="1"/>
</calcChain>
</file>

<file path=xl/sharedStrings.xml><?xml version="1.0" encoding="utf-8"?>
<sst xmlns="http://schemas.openxmlformats.org/spreadsheetml/2006/main" count="4338" uniqueCount="3400">
  <si>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</si>
  <si>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</si>
  <si>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</si>
  <si>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</si>
  <si>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</si>
  <si>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</si>
  <si>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</si>
  <si>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</si>
  <si>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</si>
  <si>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</si>
  <si>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</si>
  <si>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</si>
  <si>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</si>
  <si>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</si>
  <si>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</si>
  <si>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</si>
  <si>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</si>
  <si>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</si>
  <si>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</si>
  <si>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</si>
  <si>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</si>
  <si>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</si>
  <si>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</si>
  <si>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</si>
  <si>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</si>
  <si>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</si>
  <si>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</si>
  <si>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</si>
  <si>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</si>
  <si>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</si>
  <si>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</si>
  <si>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UMJETNIČKA ŠKOLA BELI MANASTIR</t>
  </si>
  <si>
    <t>BILANCA</t>
  </si>
  <si>
    <t>RAS funkcijski</t>
  </si>
  <si>
    <t>Razina:</t>
  </si>
  <si>
    <t>21</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</si>
  <si>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</si>
  <si>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</si>
  <si>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</si>
  <si>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</si>
  <si>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</si>
  <si>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</si>
  <si>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</si>
  <si>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</si>
  <si>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</si>
  <si>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</si>
  <si>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</si>
  <si>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</si>
  <si>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</si>
  <si>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43837 - UMJETNIČKA ŠKOLA BELI MANASTIR</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</si>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</sst>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1">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277407.12</v>
      </c>
      <c r="D2" s="6">
        <f>'PR-RAS'!E6</f>
        <v>314828.17000000004</v>
      </c>
      <c r="E2" s="6">
        <v>0</v>
      </c>
      <c r="F2" s="6">
        <v>0</v>
      </c>
      <c r="G2" s="7">
        <f t="shared" ref="G2:G264" si="0">(B2/1000)*(C2*1+D2*2)</f>
        <v>907.06346000000008</v>
      </c>
      <c r="H2" s="7">
        <f t="shared" ref="H2:H264" si="1">ABS(C2-ROUND(C2,0))+ABS(D2-ROUND(D2,0))</f>
        <v>0.2900000000372529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232540.79999999999</v>
      </c>
      <c r="D46" s="1">
        <f>'PR-RAS'!E50</f>
        <v>272603.52000000002</v>
      </c>
      <c r="E46" s="1">
        <v>0</v>
      </c>
      <c r="F46" s="1">
        <v>0</v>
      </c>
      <c r="G46" s="2">
        <f t="shared" si="0"/>
        <v>34998.652800000003</v>
      </c>
      <c r="H46" s="2">
        <f t="shared" si="1"/>
        <v>0.67999999999301508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232540.79999999999</v>
      </c>
      <c r="D64" s="1">
        <f>'PR-RAS'!E68</f>
        <v>272603.52000000002</v>
      </c>
      <c r="E64" s="1">
        <v>0</v>
      </c>
      <c r="F64" s="1">
        <v>0</v>
      </c>
      <c r="G64" s="2">
        <f t="shared" si="0"/>
        <v>48998.113920000003</v>
      </c>
      <c r="H64" s="2">
        <f t="shared" si="1"/>
        <v>0.67999999999301508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232540.79999999999</v>
      </c>
      <c r="D65" s="1">
        <f>'PR-RAS'!E69</f>
        <v>272603.52000000002</v>
      </c>
      <c r="E65" s="1">
        <v>0</v>
      </c>
      <c r="F65" s="1">
        <v>0</v>
      </c>
      <c r="G65" s="2">
        <f t="shared" si="0"/>
        <v>49775.861760000007</v>
      </c>
      <c r="H65" s="2">
        <f t="shared" si="1"/>
        <v>0.67999999999301508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7.64</v>
      </c>
      <c r="E78" s="1">
        <v>0</v>
      </c>
      <c r="F78" s="1">
        <v>0</v>
      </c>
      <c r="G78" s="2">
        <f t="shared" si="0"/>
        <v>1.1765599999999998</v>
      </c>
      <c r="H78" s="2">
        <f t="shared" si="1"/>
        <v>0.36000000000000032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7.64</v>
      </c>
      <c r="E79" s="1">
        <v>0</v>
      </c>
      <c r="F79" s="1">
        <v>0</v>
      </c>
      <c r="G79" s="2">
        <f t="shared" si="0"/>
        <v>1.19184</v>
      </c>
      <c r="H79" s="2">
        <f t="shared" si="1"/>
        <v>0.36000000000000032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7.64</v>
      </c>
      <c r="E81" s="1">
        <v>0</v>
      </c>
      <c r="F81" s="1">
        <v>0</v>
      </c>
      <c r="G81" s="2">
        <f t="shared" si="0"/>
        <v>1.2223999999999999</v>
      </c>
      <c r="H81" s="2">
        <f t="shared" si="1"/>
        <v>0.36000000000000032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16046.17</v>
      </c>
      <c r="D102" s="1">
        <f>'PR-RAS'!E106</f>
        <v>16652.93</v>
      </c>
      <c r="E102" s="1">
        <v>0</v>
      </c>
      <c r="F102" s="1">
        <v>0</v>
      </c>
      <c r="G102" s="2">
        <f t="shared" si="0"/>
        <v>4984.5550300000004</v>
      </c>
      <c r="H102" s="2">
        <f t="shared" si="1"/>
        <v>0.23999999999978172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16046.17</v>
      </c>
      <c r="D108" s="1">
        <f>'PR-RAS'!E112</f>
        <v>16652.93</v>
      </c>
      <c r="E108" s="1">
        <v>0</v>
      </c>
      <c r="F108" s="1">
        <v>0</v>
      </c>
      <c r="G108" s="2">
        <f t="shared" si="0"/>
        <v>5280.6672099999996</v>
      </c>
      <c r="H108" s="2">
        <f t="shared" si="1"/>
        <v>0.23999999999978172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16046.17</v>
      </c>
      <c r="D113" s="1">
        <f>'PR-RAS'!E117</f>
        <v>16652.93</v>
      </c>
      <c r="E113" s="1">
        <v>0</v>
      </c>
      <c r="F113" s="1">
        <v>0</v>
      </c>
      <c r="G113" s="2">
        <f t="shared" si="0"/>
        <v>5527.4273599999997</v>
      </c>
      <c r="H113" s="2">
        <f t="shared" si="1"/>
        <v>0.23999999999978172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28820.15</v>
      </c>
      <c r="D129" s="1">
        <f>'PR-RAS'!E133</f>
        <v>25564.080000000002</v>
      </c>
      <c r="E129" s="1">
        <v>0</v>
      </c>
      <c r="F129" s="1">
        <v>0</v>
      </c>
      <c r="G129" s="2">
        <f t="shared" si="0"/>
        <v>10233.383680000001</v>
      </c>
      <c r="H129" s="2">
        <f t="shared" si="1"/>
        <v>0.23000000000320142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28820.15</v>
      </c>
      <c r="D130" s="1">
        <f>'PR-RAS'!E134</f>
        <v>25564.080000000002</v>
      </c>
      <c r="E130" s="1">
        <v>0</v>
      </c>
      <c r="F130" s="1">
        <v>0</v>
      </c>
      <c r="G130" s="2">
        <f t="shared" si="0"/>
        <v>10313.331990000001</v>
      </c>
      <c r="H130" s="2">
        <f t="shared" si="1"/>
        <v>0.23000000000320142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27359</v>
      </c>
      <c r="D131" s="1">
        <f>'PR-RAS'!E135</f>
        <v>25564.080000000002</v>
      </c>
      <c r="E131" s="1">
        <v>0</v>
      </c>
      <c r="F131" s="1">
        <v>0</v>
      </c>
      <c r="G131" s="2">
        <f t="shared" si="0"/>
        <v>10203.330800000002</v>
      </c>
      <c r="H131" s="2">
        <f t="shared" si="1"/>
        <v>8.000000000174623E-2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1461.15</v>
      </c>
      <c r="D132" s="1">
        <f>'PR-RAS'!E136</f>
        <v>0</v>
      </c>
      <c r="E132" s="1">
        <v>0</v>
      </c>
      <c r="F132" s="1">
        <v>0</v>
      </c>
      <c r="G132" s="2">
        <f t="shared" si="0"/>
        <v>191.41065000000003</v>
      </c>
      <c r="H132" s="2">
        <f t="shared" si="1"/>
        <v>0.15000000000009095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263819.23</v>
      </c>
      <c r="D147" s="1">
        <f>'PR-RAS'!E151</f>
        <v>302580.07999999996</v>
      </c>
      <c r="E147" s="1">
        <v>0</v>
      </c>
      <c r="F147" s="1">
        <v>0</v>
      </c>
      <c r="G147" s="2">
        <f t="shared" si="0"/>
        <v>126870.99093999997</v>
      </c>
      <c r="H147" s="2">
        <f t="shared" si="1"/>
        <v>0.30999999993946403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202484.4</v>
      </c>
      <c r="D148" s="1">
        <f>'PR-RAS'!E152</f>
        <v>243922.47999999998</v>
      </c>
      <c r="E148" s="1">
        <v>0</v>
      </c>
      <c r="F148" s="1">
        <v>0</v>
      </c>
      <c r="G148" s="2">
        <f t="shared" si="0"/>
        <v>101478.41592</v>
      </c>
      <c r="H148" s="2">
        <f t="shared" si="1"/>
        <v>0.87999999997555278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170486.38</v>
      </c>
      <c r="D149" s="1">
        <f>'PR-RAS'!E153</f>
        <v>202851.69999999998</v>
      </c>
      <c r="E149" s="1">
        <v>0</v>
      </c>
      <c r="F149" s="1">
        <v>0</v>
      </c>
      <c r="G149" s="2">
        <f t="shared" si="0"/>
        <v>85276.087440000003</v>
      </c>
      <c r="H149" s="2">
        <f t="shared" si="1"/>
        <v>0.68000000002211891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163635.09</v>
      </c>
      <c r="D150" s="1">
        <f>'PR-RAS'!E154</f>
        <v>195167.25</v>
      </c>
      <c r="E150" s="1">
        <v>0</v>
      </c>
      <c r="F150" s="1">
        <v>0</v>
      </c>
      <c r="G150" s="2">
        <f t="shared" si="0"/>
        <v>82541.468909999996</v>
      </c>
      <c r="H150" s="2">
        <f t="shared" si="1"/>
        <v>0.33999999999650754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3330.9</v>
      </c>
      <c r="D152" s="1">
        <f>'PR-RAS'!E156</f>
        <v>3703.02</v>
      </c>
      <c r="E152" s="1">
        <v>0</v>
      </c>
      <c r="F152" s="1">
        <v>0</v>
      </c>
      <c r="G152" s="2">
        <f t="shared" si="0"/>
        <v>1621.2779399999999</v>
      </c>
      <c r="H152" s="2">
        <f t="shared" si="1"/>
        <v>0.11999999999989086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3520.39</v>
      </c>
      <c r="D153" s="1">
        <f>'PR-RAS'!E157</f>
        <v>3981.43</v>
      </c>
      <c r="E153" s="1">
        <v>0</v>
      </c>
      <c r="F153" s="1">
        <v>0</v>
      </c>
      <c r="G153" s="2">
        <f t="shared" si="0"/>
        <v>1745.454</v>
      </c>
      <c r="H153" s="2">
        <f t="shared" si="1"/>
        <v>0.81999999999970896</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4839.5</v>
      </c>
      <c r="D154" s="1">
        <f>'PR-RAS'!E158</f>
        <v>7600.3</v>
      </c>
      <c r="E154" s="1">
        <v>0</v>
      </c>
      <c r="F154" s="1">
        <v>0</v>
      </c>
      <c r="G154" s="2">
        <f t="shared" si="0"/>
        <v>3066.1352999999999</v>
      </c>
      <c r="H154" s="2">
        <f t="shared" si="1"/>
        <v>0.8000000000001819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27158.52</v>
      </c>
      <c r="D155" s="1">
        <f>'PR-RAS'!E159</f>
        <v>33470.480000000003</v>
      </c>
      <c r="E155" s="1">
        <v>0</v>
      </c>
      <c r="F155" s="1">
        <v>0</v>
      </c>
      <c r="G155" s="2">
        <f t="shared" si="0"/>
        <v>14491.319920000002</v>
      </c>
      <c r="H155" s="2">
        <f t="shared" si="1"/>
        <v>0.96000000000276486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27158.52</v>
      </c>
      <c r="D157" s="1">
        <f>'PR-RAS'!E161</f>
        <v>33470.480000000003</v>
      </c>
      <c r="E157" s="1">
        <v>0</v>
      </c>
      <c r="F157" s="1">
        <v>0</v>
      </c>
      <c r="G157" s="2">
        <f t="shared" si="0"/>
        <v>14679.518880000001</v>
      </c>
      <c r="H157" s="2">
        <f t="shared" si="1"/>
        <v>0.96000000000276486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60306.21</v>
      </c>
      <c r="D159" s="1">
        <f>'PR-RAS'!E163</f>
        <v>58359.86</v>
      </c>
      <c r="E159" s="1">
        <v>0</v>
      </c>
      <c r="F159" s="1">
        <v>0</v>
      </c>
      <c r="G159" s="2">
        <f t="shared" si="0"/>
        <v>27970.096939999999</v>
      </c>
      <c r="H159" s="2">
        <f t="shared" si="1"/>
        <v>0.34999999999854481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30387.46</v>
      </c>
      <c r="D160" s="1">
        <f>'PR-RAS'!E164</f>
        <v>33543.19</v>
      </c>
      <c r="E160" s="1">
        <v>0</v>
      </c>
      <c r="F160" s="1">
        <v>0</v>
      </c>
      <c r="G160" s="2">
        <f t="shared" si="0"/>
        <v>15498.340560000001</v>
      </c>
      <c r="H160" s="2">
        <f t="shared" si="1"/>
        <v>0.65000000000145519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6863.51</v>
      </c>
      <c r="D161" s="1">
        <f>'PR-RAS'!E165</f>
        <v>5852.8</v>
      </c>
      <c r="E161" s="1">
        <v>0</v>
      </c>
      <c r="F161" s="1">
        <v>0</v>
      </c>
      <c r="G161" s="2">
        <f t="shared" si="0"/>
        <v>2971.0576000000001</v>
      </c>
      <c r="H161" s="2">
        <f t="shared" si="1"/>
        <v>0.68999999999959982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22860.34</v>
      </c>
      <c r="D162" s="1">
        <f>'PR-RAS'!E166</f>
        <v>26515.39</v>
      </c>
      <c r="E162" s="1">
        <v>0</v>
      </c>
      <c r="F162" s="1">
        <v>0</v>
      </c>
      <c r="G162" s="2">
        <f t="shared" si="0"/>
        <v>12218.47032</v>
      </c>
      <c r="H162" s="2">
        <f t="shared" si="1"/>
        <v>0.72999999999956344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663.61</v>
      </c>
      <c r="D163" s="1">
        <f>'PR-RAS'!E167</f>
        <v>1155</v>
      </c>
      <c r="E163" s="1">
        <v>0</v>
      </c>
      <c r="F163" s="1">
        <v>0</v>
      </c>
      <c r="G163" s="2">
        <f t="shared" si="0"/>
        <v>481.72482000000002</v>
      </c>
      <c r="H163" s="2">
        <f t="shared" si="1"/>
        <v>0.38999999999998636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20</v>
      </c>
      <c r="E164" s="1">
        <v>0</v>
      </c>
      <c r="F164" s="1">
        <v>0</v>
      </c>
      <c r="G164" s="2">
        <f t="shared" si="0"/>
        <v>6.5200000000000005</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5744.38</v>
      </c>
      <c r="D165" s="1">
        <f>'PR-RAS'!E169</f>
        <v>4981.4699999999993</v>
      </c>
      <c r="E165" s="1">
        <v>0</v>
      </c>
      <c r="F165" s="1">
        <v>0</v>
      </c>
      <c r="G165" s="2">
        <f t="shared" si="0"/>
        <v>2576.0004800000002</v>
      </c>
      <c r="H165" s="2">
        <f t="shared" si="1"/>
        <v>0.8499999999994543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2086.54</v>
      </c>
      <c r="D166" s="1">
        <f>'PR-RAS'!E170</f>
        <v>2366.75</v>
      </c>
      <c r="E166" s="1">
        <v>0</v>
      </c>
      <c r="F166" s="1">
        <v>0</v>
      </c>
      <c r="G166" s="2">
        <f t="shared" si="0"/>
        <v>1125.3066000000001</v>
      </c>
      <c r="H166" s="2">
        <f t="shared" si="1"/>
        <v>0.71000000000003638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3545.17</v>
      </c>
      <c r="D168" s="1">
        <f>'PR-RAS'!E172</f>
        <v>1956.86</v>
      </c>
      <c r="E168" s="1">
        <v>0</v>
      </c>
      <c r="F168" s="1">
        <v>0</v>
      </c>
      <c r="G168" s="2">
        <f t="shared" si="0"/>
        <v>1245.63463</v>
      </c>
      <c r="H168" s="2">
        <f t="shared" si="1"/>
        <v>0.3100000000001728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72.849999999999994</v>
      </c>
      <c r="D169" s="1">
        <f>'PR-RAS'!E173</f>
        <v>192.3</v>
      </c>
      <c r="E169" s="1">
        <v>0</v>
      </c>
      <c r="F169" s="1">
        <v>0</v>
      </c>
      <c r="G169" s="2">
        <f t="shared" si="0"/>
        <v>76.851600000000019</v>
      </c>
      <c r="H169" s="2">
        <f t="shared" si="1"/>
        <v>0.45000000000001705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39.82</v>
      </c>
      <c r="D170" s="1">
        <f>'PR-RAS'!E174</f>
        <v>405.57</v>
      </c>
      <c r="E170" s="1">
        <v>0</v>
      </c>
      <c r="F170" s="1">
        <v>0</v>
      </c>
      <c r="G170" s="2">
        <f t="shared" si="0"/>
        <v>143.81224</v>
      </c>
      <c r="H170" s="2">
        <f t="shared" si="1"/>
        <v>0.61000000000000654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59.99</v>
      </c>
      <c r="E172" s="1">
        <v>0</v>
      </c>
      <c r="F172" s="1">
        <v>0</v>
      </c>
      <c r="G172" s="2">
        <f t="shared" si="0"/>
        <v>20.516580000000001</v>
      </c>
      <c r="H172" s="2">
        <f t="shared" si="1"/>
        <v>9.9999999999980105E-3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20687.47</v>
      </c>
      <c r="D173" s="1">
        <f>'PR-RAS'!E177</f>
        <v>16071.32</v>
      </c>
      <c r="E173" s="1">
        <v>0</v>
      </c>
      <c r="F173" s="1">
        <v>0</v>
      </c>
      <c r="G173" s="2">
        <f t="shared" si="0"/>
        <v>9086.7789199999988</v>
      </c>
      <c r="H173" s="2">
        <f t="shared" si="1"/>
        <v>0.79000000000087311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639.25</v>
      </c>
      <c r="D174" s="1">
        <f>'PR-RAS'!E178</f>
        <v>877.87</v>
      </c>
      <c r="E174" s="1">
        <v>0</v>
      </c>
      <c r="F174" s="1">
        <v>0</v>
      </c>
      <c r="G174" s="2">
        <f t="shared" si="0"/>
        <v>414.33326999999991</v>
      </c>
      <c r="H174" s="2">
        <f t="shared" si="1"/>
        <v>0.37999999999999545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1143.19</v>
      </c>
      <c r="D175" s="1">
        <f>'PR-RAS'!E179</f>
        <v>3610.61</v>
      </c>
      <c r="E175" s="1">
        <v>0</v>
      </c>
      <c r="F175" s="1">
        <v>0</v>
      </c>
      <c r="G175" s="2">
        <f t="shared" si="0"/>
        <v>1455.40734</v>
      </c>
      <c r="H175" s="2">
        <f t="shared" si="1"/>
        <v>0.57999999999992724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970.34</v>
      </c>
      <c r="D176" s="1">
        <f>'PR-RAS'!E180</f>
        <v>329</v>
      </c>
      <c r="E176" s="1">
        <v>0</v>
      </c>
      <c r="F176" s="1">
        <v>0</v>
      </c>
      <c r="G176" s="2">
        <f t="shared" si="0"/>
        <v>284.95949999999999</v>
      </c>
      <c r="H176" s="2">
        <f t="shared" si="1"/>
        <v>0.34000000000003183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256.05</v>
      </c>
      <c r="D177" s="1">
        <f>'PR-RAS'!E181</f>
        <v>152.27000000000001</v>
      </c>
      <c r="E177" s="1">
        <v>0</v>
      </c>
      <c r="F177" s="1">
        <v>0</v>
      </c>
      <c r="G177" s="2">
        <f t="shared" si="0"/>
        <v>98.663839999999993</v>
      </c>
      <c r="H177" s="2">
        <f t="shared" si="1"/>
        <v>0.3200000000000216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17.420000000000002</v>
      </c>
      <c r="D178" s="1">
        <f>'PR-RAS'!E182</f>
        <v>17.399999999999999</v>
      </c>
      <c r="E178" s="1">
        <v>0</v>
      </c>
      <c r="F178" s="1">
        <v>0</v>
      </c>
      <c r="G178" s="2">
        <f t="shared" si="0"/>
        <v>9.242939999999999</v>
      </c>
      <c r="H178" s="2">
        <f t="shared" si="1"/>
        <v>0.82000000000000028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1161.32</v>
      </c>
      <c r="D179" s="1">
        <f>'PR-RAS'!E183</f>
        <v>71.34</v>
      </c>
      <c r="E179" s="1">
        <v>0</v>
      </c>
      <c r="F179" s="1">
        <v>0</v>
      </c>
      <c r="G179" s="2">
        <f t="shared" si="0"/>
        <v>232.11199999999999</v>
      </c>
      <c r="H179" s="2">
        <f t="shared" si="1"/>
        <v>0.65999999999993975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15045.59</v>
      </c>
      <c r="D180" s="1">
        <f>'PR-RAS'!E184</f>
        <v>9481.65</v>
      </c>
      <c r="E180" s="1">
        <v>0</v>
      </c>
      <c r="F180" s="1">
        <v>0</v>
      </c>
      <c r="G180" s="2">
        <f t="shared" si="0"/>
        <v>6087.5913099999998</v>
      </c>
      <c r="H180" s="2">
        <f t="shared" si="1"/>
        <v>0.76000000000021828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688</v>
      </c>
      <c r="D181" s="1">
        <f>'PR-RAS'!E185</f>
        <v>692.15</v>
      </c>
      <c r="E181" s="1">
        <v>0</v>
      </c>
      <c r="F181" s="1">
        <v>0</v>
      </c>
      <c r="G181" s="2">
        <f t="shared" si="0"/>
        <v>373.01400000000001</v>
      </c>
      <c r="H181" s="2">
        <f t="shared" si="1"/>
        <v>0.14999999999997726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766.31</v>
      </c>
      <c r="D182" s="1">
        <f>'PR-RAS'!E186</f>
        <v>839.03</v>
      </c>
      <c r="E182" s="1">
        <v>0</v>
      </c>
      <c r="F182" s="1">
        <v>0</v>
      </c>
      <c r="G182" s="2">
        <f t="shared" si="0"/>
        <v>442.43096999999995</v>
      </c>
      <c r="H182" s="2">
        <f t="shared" si="1"/>
        <v>0.33999999999991815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1020.32</v>
      </c>
      <c r="D183" s="1">
        <f>'PR-RAS'!E187</f>
        <v>395</v>
      </c>
      <c r="E183" s="1">
        <v>0</v>
      </c>
      <c r="F183" s="1">
        <v>0</v>
      </c>
      <c r="G183" s="2">
        <f t="shared" si="0"/>
        <v>329.47824000000003</v>
      </c>
      <c r="H183" s="2">
        <f t="shared" si="1"/>
        <v>0.32000000000005002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2466.58</v>
      </c>
      <c r="D184" s="1">
        <f>'PR-RAS'!E188</f>
        <v>3368.88</v>
      </c>
      <c r="E184" s="1">
        <v>0</v>
      </c>
      <c r="F184" s="1">
        <v>0</v>
      </c>
      <c r="G184" s="2">
        <f t="shared" si="0"/>
        <v>1684.3942199999999</v>
      </c>
      <c r="H184" s="2">
        <f t="shared" si="1"/>
        <v>0.53999999999996362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452.96</v>
      </c>
      <c r="D187" s="1">
        <f>'PR-RAS'!E191</f>
        <v>545.1</v>
      </c>
      <c r="E187" s="1">
        <v>0</v>
      </c>
      <c r="F187" s="1">
        <v>0</v>
      </c>
      <c r="G187" s="2">
        <f t="shared" si="0"/>
        <v>287.02776</v>
      </c>
      <c r="H187" s="2">
        <f t="shared" si="1"/>
        <v>0.1400000000000432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517.62</v>
      </c>
      <c r="D188" s="1">
        <f>'PR-RAS'!E192</f>
        <v>921</v>
      </c>
      <c r="E188" s="1">
        <v>0</v>
      </c>
      <c r="F188" s="1">
        <v>0</v>
      </c>
      <c r="G188" s="2">
        <f t="shared" si="0"/>
        <v>441.24894</v>
      </c>
      <c r="H188" s="2">
        <f t="shared" si="1"/>
        <v>0.37999999999999545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784.72</v>
      </c>
      <c r="D189" s="1">
        <f>'PR-RAS'!E193</f>
        <v>839.9</v>
      </c>
      <c r="E189" s="1">
        <v>0</v>
      </c>
      <c r="F189" s="1">
        <v>0</v>
      </c>
      <c r="G189" s="2">
        <f t="shared" si="0"/>
        <v>463.32976000000002</v>
      </c>
      <c r="H189" s="2">
        <f t="shared" si="1"/>
        <v>0.37999999999999545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711.28</v>
      </c>
      <c r="D191" s="1">
        <f>'PR-RAS'!E195</f>
        <v>1062.8800000000001</v>
      </c>
      <c r="E191" s="1">
        <v>0</v>
      </c>
      <c r="F191" s="1">
        <v>0</v>
      </c>
      <c r="G191" s="2">
        <f t="shared" si="0"/>
        <v>539.0376</v>
      </c>
      <c r="H191" s="2">
        <f t="shared" si="1"/>
        <v>0.39999999999986358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1028.6200000000001</v>
      </c>
      <c r="D192" s="1">
        <f>'PR-RAS'!E196</f>
        <v>297.74</v>
      </c>
      <c r="E192" s="1">
        <v>0</v>
      </c>
      <c r="F192" s="1">
        <v>0</v>
      </c>
      <c r="G192" s="2">
        <f t="shared" si="0"/>
        <v>310.20310000000001</v>
      </c>
      <c r="H192" s="2">
        <f t="shared" si="1"/>
        <v>0.63999999999987267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1028.6200000000001</v>
      </c>
      <c r="D206" s="1">
        <f>'PR-RAS'!E210</f>
        <v>297.74</v>
      </c>
      <c r="E206" s="1">
        <v>0</v>
      </c>
      <c r="F206" s="1">
        <v>0</v>
      </c>
      <c r="G206" s="2">
        <f t="shared" si="0"/>
        <v>332.94049999999999</v>
      </c>
      <c r="H206" s="2">
        <f t="shared" si="1"/>
        <v>0.63999999999987267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1027.98</v>
      </c>
      <c r="D207" s="1">
        <f>'PR-RAS'!E211</f>
        <v>297.74</v>
      </c>
      <c r="E207" s="1">
        <v>0</v>
      </c>
      <c r="F207" s="1">
        <v>0</v>
      </c>
      <c r="G207" s="2">
        <f t="shared" si="0"/>
        <v>334.43275999999997</v>
      </c>
      <c r="H207" s="2">
        <f t="shared" si="1"/>
        <v>0.27999999999997272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0.64</v>
      </c>
      <c r="D208" s="1">
        <f>'PR-RAS'!E212</f>
        <v>0</v>
      </c>
      <c r="E208" s="1">
        <v>0</v>
      </c>
      <c r="F208" s="1">
        <v>0</v>
      </c>
      <c r="G208" s="2">
        <f t="shared" si="0"/>
        <v>0.13247999999999999</v>
      </c>
      <c r="H208" s="2">
        <f t="shared" si="1"/>
        <v>0.36</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263819.23</v>
      </c>
      <c r="D285" s="1">
        <f>'PR-RAS'!E289</f>
        <v>302580.07999999996</v>
      </c>
      <c r="E285" s="1">
        <v>0</v>
      </c>
      <c r="F285" s="1">
        <v>0</v>
      </c>
      <c r="G285" s="2">
        <f t="shared" si="8"/>
        <v>246790.14675999995</v>
      </c>
      <c r="H285" s="2">
        <f t="shared" si="9"/>
        <v>0.30999999993946403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13587.890000000014</v>
      </c>
      <c r="D286" s="1">
        <f>'PR-RAS'!E290</f>
        <v>12248.090000000084</v>
      </c>
      <c r="E286" s="1">
        <v>0</v>
      </c>
      <c r="F286" s="1">
        <v>0</v>
      </c>
      <c r="G286" s="2">
        <f t="shared" si="8"/>
        <v>10853.959950000051</v>
      </c>
      <c r="H286" s="2">
        <f t="shared" si="9"/>
        <v>0.20000000006984919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46542.04</v>
      </c>
      <c r="D288" s="1">
        <f>'PR-RAS'!E292</f>
        <v>49816.27</v>
      </c>
      <c r="E288" s="1">
        <v>0</v>
      </c>
      <c r="F288" s="1">
        <v>0</v>
      </c>
      <c r="G288" s="2">
        <f t="shared" si="8"/>
        <v>41952.104459999995</v>
      </c>
      <c r="H288" s="2">
        <f t="shared" si="9"/>
        <v>0.30999999999767169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5557.78</v>
      </c>
      <c r="D290" s="1">
        <f>'PR-RAS'!E294</f>
        <v>3613.24</v>
      </c>
      <c r="E290" s="1">
        <v>0</v>
      </c>
      <c r="F290" s="1">
        <v>0</v>
      </c>
      <c r="G290" s="2">
        <f t="shared" si="8"/>
        <v>3694.6511399999995</v>
      </c>
      <c r="H290" s="2">
        <f t="shared" si="9"/>
        <v>0.46000000000003638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11565.07</v>
      </c>
      <c r="D345" s="1">
        <f>'PR-RAS'!E350</f>
        <v>5992.08</v>
      </c>
      <c r="E345" s="1">
        <v>0</v>
      </c>
      <c r="F345" s="1">
        <v>0</v>
      </c>
      <c r="G345" s="2">
        <f t="shared" si="8"/>
        <v>8100.9351199999992</v>
      </c>
      <c r="H345" s="2">
        <f t="shared" si="9"/>
        <v>0.1499999999996362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11565.07</v>
      </c>
      <c r="D358" s="1">
        <f>'PR-RAS'!E363</f>
        <v>5992.08</v>
      </c>
      <c r="E358" s="1">
        <v>0</v>
      </c>
      <c r="F358" s="1">
        <v>0</v>
      </c>
      <c r="G358" s="2">
        <f t="shared" si="8"/>
        <v>8407.0751099999998</v>
      </c>
      <c r="H358" s="2">
        <f t="shared" si="9"/>
        <v>0.1499999999996362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11565.07</v>
      </c>
      <c r="D364" s="1">
        <f>'PR-RAS'!E369</f>
        <v>5972.08</v>
      </c>
      <c r="E364" s="1">
        <v>0</v>
      </c>
      <c r="F364" s="1">
        <v>0</v>
      </c>
      <c r="G364" s="2">
        <f t="shared" si="8"/>
        <v>8533.8504899999989</v>
      </c>
      <c r="H364" s="2">
        <f t="shared" si="9"/>
        <v>0.1499999999996362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3083.42</v>
      </c>
      <c r="D365" s="1">
        <f>'PR-RAS'!E370</f>
        <v>779.93</v>
      </c>
      <c r="E365" s="1">
        <v>0</v>
      </c>
      <c r="F365" s="1">
        <v>0</v>
      </c>
      <c r="G365" s="2">
        <f t="shared" si="8"/>
        <v>1690.15392</v>
      </c>
      <c r="H365" s="2">
        <f t="shared" si="9"/>
        <v>0.49000000000012278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355.03</v>
      </c>
      <c r="D366" s="1">
        <f>'PR-RAS'!E371</f>
        <v>0</v>
      </c>
      <c r="E366" s="1">
        <v>0</v>
      </c>
      <c r="F366" s="1">
        <v>0</v>
      </c>
      <c r="G366" s="2">
        <f t="shared" si="8"/>
        <v>129.58595</v>
      </c>
      <c r="H366" s="2">
        <f t="shared" si="9"/>
        <v>2.9999999999972715E-2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8126.62</v>
      </c>
      <c r="D370" s="1">
        <f>'PR-RAS'!E375</f>
        <v>5192.1499999999996</v>
      </c>
      <c r="E370" s="1">
        <v>0</v>
      </c>
      <c r="F370" s="1">
        <v>0</v>
      </c>
      <c r="G370" s="2">
        <f t="shared" si="8"/>
        <v>6830.5294799999992</v>
      </c>
      <c r="H370" s="2">
        <f t="shared" si="9"/>
        <v>0.52999999999974534</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20</v>
      </c>
      <c r="E378" s="1">
        <v>0</v>
      </c>
      <c r="F378" s="1">
        <v>0</v>
      </c>
      <c r="G378" s="2">
        <f t="shared" si="8"/>
        <v>15.08</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20</v>
      </c>
      <c r="E379" s="1">
        <v>0</v>
      </c>
      <c r="F379" s="1">
        <v>0</v>
      </c>
      <c r="G379" s="2">
        <f t="shared" si="8"/>
        <v>15.120000000000001</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11565.07</v>
      </c>
      <c r="D403" s="1">
        <f>'PR-RAS'!E408</f>
        <v>5992.08</v>
      </c>
      <c r="E403" s="1">
        <v>0</v>
      </c>
      <c r="F403" s="1">
        <v>0</v>
      </c>
      <c r="G403" s="2">
        <f t="shared" si="8"/>
        <v>9466.7904600000002</v>
      </c>
      <c r="H403" s="2">
        <f t="shared" si="9"/>
        <v>0.1499999999996362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277407.12</v>
      </c>
      <c r="D407" s="1">
        <f>'PR-RAS'!E412</f>
        <v>314828.17000000004</v>
      </c>
      <c r="E407" s="1">
        <v>0</v>
      </c>
      <c r="F407" s="1">
        <v>0</v>
      </c>
      <c r="G407" s="2">
        <f t="shared" si="8"/>
        <v>368267.76476000005</v>
      </c>
      <c r="H407" s="2">
        <f t="shared" si="9"/>
        <v>0.2900000000372529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275384.3</v>
      </c>
      <c r="D408" s="1">
        <f>'PR-RAS'!E413</f>
        <v>308572.15999999997</v>
      </c>
      <c r="E408" s="1">
        <v>0</v>
      </c>
      <c r="F408" s="1">
        <v>0</v>
      </c>
      <c r="G408" s="2">
        <f t="shared" si="8"/>
        <v>363259.1483399999</v>
      </c>
      <c r="H408" s="2">
        <f t="shared" si="9"/>
        <v>0.4599999999627471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2022.820000000007</v>
      </c>
      <c r="D409" s="1">
        <f>'PR-RAS'!E414</f>
        <v>6256.0100000000675</v>
      </c>
      <c r="E409" s="1">
        <v>0</v>
      </c>
      <c r="F409" s="1">
        <v>0</v>
      </c>
      <c r="G409" s="2">
        <f t="shared" si="8"/>
        <v>5930.2147200000572</v>
      </c>
      <c r="H409" s="2">
        <f t="shared" si="9"/>
        <v>0.19000000006053597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46542.04</v>
      </c>
      <c r="D411" s="1">
        <f>'PR-RAS'!E416</f>
        <v>49816.27</v>
      </c>
      <c r="E411" s="1">
        <v>0</v>
      </c>
      <c r="F411" s="1">
        <v>0</v>
      </c>
      <c r="G411" s="2">
        <f t="shared" si="8"/>
        <v>59931.577799999992</v>
      </c>
      <c r="H411" s="2">
        <f t="shared" si="9"/>
        <v>0.30999999999767169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5557.78</v>
      </c>
      <c r="D413" s="1">
        <f>'PR-RAS'!E418</f>
        <v>3613.24</v>
      </c>
      <c r="E413" s="1">
        <v>0</v>
      </c>
      <c r="F413" s="1">
        <v>0</v>
      </c>
      <c r="G413" s="2">
        <f t="shared" si="8"/>
        <v>5267.1151199999995</v>
      </c>
      <c r="H413" s="2">
        <f t="shared" si="9"/>
        <v>0.46000000000003638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277407.12</v>
      </c>
      <c r="D633" s="1">
        <f>'PR-RAS'!E639</f>
        <v>314828.17000000004</v>
      </c>
      <c r="E633" s="1">
        <v>0</v>
      </c>
      <c r="F633" s="1">
        <v>0</v>
      </c>
      <c r="G633" s="2">
        <f t="shared" si="10"/>
        <v>573264.10672000004</v>
      </c>
      <c r="H633" s="2">
        <f t="shared" si="11"/>
        <v>0.2900000000372529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275384.3</v>
      </c>
      <c r="D634" s="1">
        <f>'PR-RAS'!E640</f>
        <v>308572.15999999997</v>
      </c>
      <c r="E634" s="1">
        <v>0</v>
      </c>
      <c r="F634" s="1">
        <v>0</v>
      </c>
      <c r="G634" s="2">
        <f t="shared" si="10"/>
        <v>564970.61645999993</v>
      </c>
      <c r="H634" s="2">
        <f t="shared" si="11"/>
        <v>0.4599999999627471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2022.820000000007</v>
      </c>
      <c r="D635" s="1">
        <f>'PR-RAS'!E641</f>
        <v>6256.0100000000675</v>
      </c>
      <c r="E635" s="1">
        <v>0</v>
      </c>
      <c r="F635" s="1">
        <v>0</v>
      </c>
      <c r="G635" s="2">
        <f t="shared" si="10"/>
        <v>9215.0885600000893</v>
      </c>
      <c r="H635" s="2">
        <f t="shared" si="11"/>
        <v>0.19000000006053597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46542.04</v>
      </c>
      <c r="D637" s="1">
        <f>'PR-RAS'!E643</f>
        <v>49816.27</v>
      </c>
      <c r="E637" s="1">
        <v>0</v>
      </c>
      <c r="F637" s="1">
        <v>0</v>
      </c>
      <c r="G637" s="2">
        <f t="shared" si="10"/>
        <v>92967.032879999999</v>
      </c>
      <c r="H637" s="2">
        <f t="shared" si="11"/>
        <v>0.30999999999767169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48564.860000000008</v>
      </c>
      <c r="D639" s="1">
        <f>'PR-RAS'!E645</f>
        <v>56072.280000000064</v>
      </c>
      <c r="E639" s="1">
        <v>0</v>
      </c>
      <c r="F639" s="1">
        <v>0</v>
      </c>
      <c r="G639" s="2">
        <f t="shared" si="10"/>
        <v>102532.60996000009</v>
      </c>
      <c r="H639" s="2">
        <f t="shared" si="11"/>
        <v>0.42000000005646143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40546.31</v>
      </c>
      <c r="D641" s="1">
        <f>'PR-RAS'!E647</f>
        <v>47990.05</v>
      </c>
      <c r="E641" s="1">
        <v>0</v>
      </c>
      <c r="F641" s="1">
        <v>0</v>
      </c>
      <c r="G641" s="2">
        <f t="shared" si="10"/>
        <v>87376.902400000006</v>
      </c>
      <c r="H641" s="2">
        <f t="shared" si="11"/>
        <v>0.36000000000058208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47945.81</v>
      </c>
      <c r="D642" s="1">
        <f>'PR-RAS'!E649</f>
        <v>52836.26</v>
      </c>
      <c r="E642" s="1">
        <v>0</v>
      </c>
      <c r="F642" s="1">
        <v>0</v>
      </c>
      <c r="G642" s="2">
        <f t="shared" si="10"/>
        <v>98469.349530000007</v>
      </c>
      <c r="H642" s="2">
        <f t="shared" si="11"/>
        <v>0.45000000000436557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46752.72</v>
      </c>
      <c r="D643" s="1">
        <f>'PR-RAS'!E650</f>
        <v>42251.14</v>
      </c>
      <c r="E643" s="1">
        <v>0</v>
      </c>
      <c r="F643" s="1">
        <v>0</v>
      </c>
      <c r="G643" s="2">
        <f t="shared" si="10"/>
        <v>84265.71</v>
      </c>
      <c r="H643" s="2">
        <f t="shared" si="11"/>
        <v>0.41999999999825377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40953.11</v>
      </c>
      <c r="D644" s="1">
        <f>'PR-RAS'!E651</f>
        <v>34988.239999999998</v>
      </c>
      <c r="E644" s="1">
        <v>0</v>
      </c>
      <c r="F644" s="1">
        <v>0</v>
      </c>
      <c r="G644" s="2">
        <f t="shared" si="10"/>
        <v>71327.726370000004</v>
      </c>
      <c r="H644" s="2">
        <f t="shared" si="11"/>
        <v>0.34999999999854481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53745.42</v>
      </c>
      <c r="D645" s="1">
        <f>'PR-RAS'!E652</f>
        <v>60099.159999999996</v>
      </c>
      <c r="E645" s="1">
        <v>0</v>
      </c>
      <c r="F645" s="1">
        <v>0</v>
      </c>
      <c r="G645" s="2">
        <f t="shared" si="10"/>
        <v>112019.76856</v>
      </c>
      <c r="H645" s="2">
        <f t="shared" si="11"/>
        <v>0.57999999999447027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27</v>
      </c>
      <c r="D647" s="1">
        <f>'PR-RAS'!E654</f>
        <v>28</v>
      </c>
      <c r="E647" s="1">
        <v>0</v>
      </c>
      <c r="F647" s="1">
        <v>0</v>
      </c>
      <c r="G647" s="2">
        <f t="shared" si="10"/>
        <v>53.618000000000002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22</v>
      </c>
      <c r="D649" s="1">
        <f>'PR-RAS'!E656</f>
        <v>23</v>
      </c>
      <c r="E649" s="1">
        <v>0</v>
      </c>
      <c r="F649" s="1">
        <v>0</v>
      </c>
      <c r="G649" s="2">
        <f t="shared" si="10"/>
        <v>44.064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232540.79999999999</v>
      </c>
      <c r="D668" s="1">
        <f>'PR-RAS'!E675</f>
        <v>272603.52000000002</v>
      </c>
      <c r="E668" s="1">
        <v>0</v>
      </c>
      <c r="F668" s="1">
        <v>0</v>
      </c>
      <c r="G668" s="2">
        <f t="shared" si="10"/>
        <v>518757.8092800001</v>
      </c>
      <c r="H668" s="2">
        <f t="shared" si="11"/>
        <v>0.67999999999301508</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16046.17</v>
      </c>
      <c r="D703" s="1">
        <f>'PR-RAS'!E710</f>
        <v>16652.93</v>
      </c>
      <c r="E703" s="1">
        <v>0</v>
      </c>
      <c r="F703" s="1">
        <v>0</v>
      </c>
      <c r="G703" s="2">
        <f t="shared" si="10"/>
        <v>34645.125059999998</v>
      </c>
      <c r="H703" s="2">
        <f t="shared" si="11"/>
        <v>0.23999999999978172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22860.34</v>
      </c>
      <c r="D711" s="1">
        <f>'PR-RAS'!E718</f>
        <v>26515.39</v>
      </c>
      <c r="E711" s="1">
        <v>0</v>
      </c>
      <c r="F711" s="1">
        <v>0</v>
      </c>
      <c r="G711" s="2">
        <f t="shared" si="10"/>
        <v>53882.695199999995</v>
      </c>
      <c r="H711" s="2">
        <f t="shared" si="11"/>
        <v>0.72999999999956344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530.89</v>
      </c>
      <c r="D713" s="1">
        <f>'PR-RAS'!E720</f>
        <v>0</v>
      </c>
      <c r="E713" s="1">
        <v>0</v>
      </c>
      <c r="F713" s="1">
        <v>0</v>
      </c>
      <c r="G713" s="2">
        <f t="shared" si="10"/>
        <v>377.99367999999998</v>
      </c>
      <c r="H713" s="2">
        <f t="shared" si="11"/>
        <v>0.11000000000001364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1368.34</v>
      </c>
      <c r="D714" s="1">
        <f>'PR-RAS'!E721</f>
        <v>1409.33</v>
      </c>
      <c r="E714" s="1">
        <v>0</v>
      </c>
      <c r="F714" s="1">
        <v>0</v>
      </c>
      <c r="G714" s="2">
        <f t="shared" si="10"/>
        <v>2985.3309999999997</v>
      </c>
      <c r="H714" s="2">
        <f t="shared" si="11"/>
        <v>0.66999999999984539</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13488.95</v>
      </c>
      <c r="D715" s="1">
        <f>'PR-RAS'!E722</f>
        <v>6824.2</v>
      </c>
      <c r="E715" s="1">
        <v>0</v>
      </c>
      <c r="F715" s="1">
        <v>0</v>
      </c>
      <c r="G715" s="2">
        <f t="shared" si="10"/>
        <v>19376.067899999998</v>
      </c>
      <c r="H715" s="2">
        <f t="shared" si="11"/>
        <v>0.24999999999909051</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48201.8</v>
      </c>
      <c r="D1480" s="6"/>
      <c r="E1480" s="6">
        <v>0</v>
      </c>
      <c r="F1480" s="6">
        <v>0</v>
      </c>
      <c r="G1480" s="7">
        <f t="shared" ref="G1480:G1580" si="34">B1480/1000*C1480</f>
        <v>48.201800000000006</v>
      </c>
      <c r="H1480" s="7">
        <f t="shared" ref="H1480:H1580" si="35">ABS(C1480-ROUND(C1480,0))</f>
        <v>0.19999999999708962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313036.75</v>
      </c>
      <c r="D1481" s="1">
        <v>0</v>
      </c>
      <c r="E1481" s="1">
        <v>0</v>
      </c>
      <c r="F1481" s="1">
        <v>0</v>
      </c>
      <c r="G1481" s="2">
        <f t="shared" si="34"/>
        <v>626.07349999999997</v>
      </c>
      <c r="H1481" s="2">
        <f t="shared" si="35"/>
        <v>0.25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307044.67</v>
      </c>
      <c r="D1483" s="1">
        <v>0</v>
      </c>
      <c r="E1483" s="1">
        <v>0</v>
      </c>
      <c r="F1483" s="1">
        <v>0</v>
      </c>
      <c r="G1483" s="2">
        <f t="shared" si="34"/>
        <v>1228.17868</v>
      </c>
      <c r="H1483" s="2">
        <f t="shared" si="35"/>
        <v>0.33000000001629815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248427.04</v>
      </c>
      <c r="D1484" s="1">
        <v>0</v>
      </c>
      <c r="E1484" s="1">
        <v>0</v>
      </c>
      <c r="F1484" s="1">
        <v>0</v>
      </c>
      <c r="G1484" s="2">
        <f t="shared" si="34"/>
        <v>1242.1352000000002</v>
      </c>
      <c r="H1484" s="2">
        <f t="shared" si="35"/>
        <v>4.0000000008149073E-2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56713.279999999999</v>
      </c>
      <c r="D1485" s="1">
        <v>0</v>
      </c>
      <c r="E1485" s="1">
        <v>0</v>
      </c>
      <c r="F1485" s="1">
        <v>0</v>
      </c>
      <c r="G1485" s="2">
        <f t="shared" si="34"/>
        <v>340.27967999999998</v>
      </c>
      <c r="H1485" s="2">
        <f t="shared" si="35"/>
        <v>0.27999999999883585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248</v>
      </c>
      <c r="D1486" s="1">
        <v>0</v>
      </c>
      <c r="E1486" s="1">
        <v>0</v>
      </c>
      <c r="F1486" s="1">
        <v>0</v>
      </c>
      <c r="G1486" s="2">
        <f t="shared" si="34"/>
        <v>1.736</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1656.35</v>
      </c>
      <c r="D1491" s="1">
        <v>0</v>
      </c>
      <c r="E1491" s="1">
        <v>0</v>
      </c>
      <c r="F1491" s="1">
        <v>0</v>
      </c>
      <c r="G1491" s="2">
        <f t="shared" si="34"/>
        <v>19.876200000000001</v>
      </c>
      <c r="H1491" s="2">
        <f t="shared" si="35"/>
        <v>0.34999999999990905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5992.08</v>
      </c>
      <c r="D1492" s="1">
        <v>0</v>
      </c>
      <c r="E1492" s="1">
        <v>0</v>
      </c>
      <c r="F1492" s="1">
        <v>0</v>
      </c>
      <c r="G1492" s="2">
        <f t="shared" si="34"/>
        <v>77.89703999999999</v>
      </c>
      <c r="H1492" s="2">
        <f t="shared" si="35"/>
        <v>7.999999999992724E-2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309221.62</v>
      </c>
      <c r="D1499" s="1">
        <v>0</v>
      </c>
      <c r="E1499" s="1">
        <v>0</v>
      </c>
      <c r="F1499" s="1">
        <v>0</v>
      </c>
      <c r="G1499" s="2">
        <f t="shared" si="34"/>
        <v>6184.4323999999997</v>
      </c>
      <c r="H1499" s="2">
        <f t="shared" si="35"/>
        <v>0.38000000000465661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303229.53999999998</v>
      </c>
      <c r="D1501" s="1">
        <v>0</v>
      </c>
      <c r="E1501" s="1">
        <v>0</v>
      </c>
      <c r="F1501" s="1">
        <v>0</v>
      </c>
      <c r="G1501" s="2">
        <f t="shared" si="34"/>
        <v>6671.0498799999996</v>
      </c>
      <c r="H1501" s="2">
        <f t="shared" si="35"/>
        <v>0.46000000002095476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245263.8</v>
      </c>
      <c r="D1502" s="1">
        <v>0</v>
      </c>
      <c r="E1502" s="1">
        <v>0</v>
      </c>
      <c r="F1502" s="1">
        <v>0</v>
      </c>
      <c r="G1502" s="2">
        <f t="shared" si="34"/>
        <v>5641.0673999999999</v>
      </c>
      <c r="H1502" s="2">
        <f t="shared" si="35"/>
        <v>0.20000000001164153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56011.65</v>
      </c>
      <c r="D1503" s="1">
        <v>0</v>
      </c>
      <c r="E1503" s="1">
        <v>0</v>
      </c>
      <c r="F1503" s="1">
        <v>0</v>
      </c>
      <c r="G1503" s="2">
        <f t="shared" si="34"/>
        <v>1344.2796000000001</v>
      </c>
      <c r="H1503" s="2">
        <f t="shared" si="35"/>
        <v>0.34999999999854481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297.74</v>
      </c>
      <c r="D1504" s="1">
        <v>0</v>
      </c>
      <c r="E1504" s="1">
        <v>0</v>
      </c>
      <c r="F1504" s="1">
        <v>0</v>
      </c>
      <c r="G1504" s="2">
        <f t="shared" si="34"/>
        <v>7.4435000000000002</v>
      </c>
      <c r="H1504" s="2">
        <f t="shared" si="35"/>
        <v>0.25999999999999091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1656.35</v>
      </c>
      <c r="D1509" s="1">
        <v>0</v>
      </c>
      <c r="E1509" s="1">
        <v>0</v>
      </c>
      <c r="F1509" s="1">
        <v>0</v>
      </c>
      <c r="G1509" s="2">
        <f t="shared" si="34"/>
        <v>49.690499999999993</v>
      </c>
      <c r="H1509" s="2">
        <f t="shared" si="35"/>
        <v>0.34999999999990905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5992.08</v>
      </c>
      <c r="D1510" s="1">
        <v>0</v>
      </c>
      <c r="E1510" s="1">
        <v>0</v>
      </c>
      <c r="F1510" s="1">
        <v>0</v>
      </c>
      <c r="G1510" s="2">
        <f t="shared" si="34"/>
        <v>185.75448</v>
      </c>
      <c r="H1510" s="2">
        <f t="shared" si="35"/>
        <v>7.999999999992724E-2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52016.929999999993</v>
      </c>
      <c r="D1517" s="1">
        <v>0</v>
      </c>
      <c r="E1517" s="1">
        <v>0</v>
      </c>
      <c r="F1517" s="1">
        <v>0</v>
      </c>
      <c r="G1517" s="2">
        <f t="shared" si="34"/>
        <v>1976.6433399999996</v>
      </c>
      <c r="H1517" s="2">
        <f t="shared" si="35"/>
        <v>7.0000000006984919E-2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52016.93</v>
      </c>
      <c r="D1576" s="1">
        <v>0</v>
      </c>
      <c r="E1576" s="1">
        <v>0</v>
      </c>
      <c r="F1576" s="1">
        <v>0</v>
      </c>
      <c r="G1576" s="2">
        <f t="shared" si="34"/>
        <v>5045.64221</v>
      </c>
      <c r="H1576" s="2">
        <f t="shared" si="35"/>
        <v>6.9999999999708962E-2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52016.93</v>
      </c>
      <c r="D1578" s="1">
        <v>0</v>
      </c>
      <c r="E1578" s="1">
        <v>0</v>
      </c>
      <c r="F1578" s="1">
        <v>0</v>
      </c>
      <c r="G1578" s="2">
        <f t="shared" si="34"/>
        <v>5149.6760700000004</v>
      </c>
      <c r="H1578" s="2">
        <f t="shared" si="35"/>
        <v>6.9999999999708962E-2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0" t="s">
        <v>22</v>
      </c>
      <c r="B2" s="331"/>
      <c r="C2" s="331"/>
      <c r="D2" s="331"/>
      <c r="E2" s="331"/>
      <c r="F2" s="331"/>
      <c r="G2" s="331"/>
      <c r="H2" s="331"/>
      <c r="I2" s="331"/>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2" t="s">
        <v>24</v>
      </c>
      <c r="B4" s="333"/>
      <c r="C4" s="333"/>
      <c r="D4" s="333"/>
      <c r="E4" s="333"/>
      <c r="F4" s="333"/>
      <c r="G4" s="333"/>
      <c r="H4" s="333"/>
      <c r="I4" s="333"/>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43837</v>
      </c>
      <c r="H6" s="19" t="s">
        <v>26</v>
      </c>
      <c r="I6" s="20" t="s">
        <v>27</v>
      </c>
      <c r="J6" s="4"/>
      <c r="L6" s="4"/>
      <c r="M6" s="4"/>
      <c r="N6" s="4"/>
      <c r="O6" s="4"/>
      <c r="P6" s="4"/>
      <c r="Q6" s="4"/>
      <c r="R6" s="4"/>
      <c r="S6" s="4"/>
      <c r="T6" s="4"/>
      <c r="U6" s="4"/>
      <c r="V6" s="4"/>
      <c r="W6" s="4"/>
      <c r="X6" s="4"/>
    </row>
    <row r="7" spans="1:24" ht="15" customHeight="1" x14ac:dyDescent="0.2">
      <c r="B7" s="21"/>
      <c r="C7" s="22"/>
      <c r="D7" s="23"/>
      <c r="E7" s="334" t="s">
        <v>28</v>
      </c>
      <c r="F7" s="337" t="s">
        <v>29</v>
      </c>
      <c r="G7" s="338"/>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3" t="s">
        <v>31</v>
      </c>
      <c r="E8" s="335"/>
      <c r="F8" s="326" t="s">
        <v>32</v>
      </c>
      <c r="G8" s="327"/>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35"/>
      <c r="F9" s="328" t="s">
        <v>33</v>
      </c>
      <c r="G9" s="329"/>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5" t="s">
        <v>35</v>
      </c>
      <c r="E10" s="335"/>
      <c r="F10" s="326" t="s">
        <v>36</v>
      </c>
      <c r="G10" s="327"/>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36"/>
      <c r="F11" s="339" t="s">
        <v>37</v>
      </c>
      <c r="G11" s="340"/>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0" t="s">
        <v>41</v>
      </c>
      <c r="C15" s="321"/>
      <c r="D15" s="321"/>
      <c r="E15" s="321"/>
      <c r="F15" s="322"/>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3" t="s">
        <v>29</v>
      </c>
      <c r="B16" s="319" t="str">
        <f>'PR-RAS'!B6</f>
        <v xml:space="preserve">PRIHODI POSLOVANJA (šifre 61+62+63+64+65+66+67+68) </v>
      </c>
      <c r="C16" s="315"/>
      <c r="D16" s="315"/>
      <c r="E16" s="315"/>
      <c r="F16" s="316"/>
      <c r="G16" s="34" t="str">
        <f>'PR-RAS'!C6</f>
        <v>6</v>
      </c>
      <c r="H16" s="170">
        <f>'PR-RAS'!D6</f>
        <v>277407.12</v>
      </c>
      <c r="I16" s="170">
        <f>'PR-RAS'!E6</f>
        <v>314828.17000000004</v>
      </c>
      <c r="J16" s="4"/>
      <c r="K16" s="4"/>
      <c r="L16" s="4"/>
      <c r="M16" s="4"/>
      <c r="N16" s="4"/>
      <c r="O16" s="4"/>
      <c r="P16" s="4"/>
      <c r="Q16" s="4"/>
      <c r="R16" s="4"/>
      <c r="S16" s="4"/>
      <c r="T16" s="4"/>
      <c r="U16" s="4"/>
      <c r="V16" s="4"/>
      <c r="W16" s="4"/>
      <c r="X16" s="4"/>
    </row>
    <row r="17" spans="1:24" ht="12.75" customHeight="1" x14ac:dyDescent="0.2">
      <c r="A17" s="324"/>
      <c r="B17" s="308" t="str">
        <f>'PR-RAS'!B151</f>
        <v xml:space="preserve">RASHODI POSLOVANJA (šifre 31+32+34+35+36+37+38) </v>
      </c>
      <c r="C17" s="309"/>
      <c r="D17" s="309"/>
      <c r="E17" s="309"/>
      <c r="F17" s="310"/>
      <c r="G17" s="35" t="str">
        <f>'PR-RAS'!C151</f>
        <v>3</v>
      </c>
      <c r="H17" s="170">
        <f>'PR-RAS'!D151</f>
        <v>263819.23</v>
      </c>
      <c r="I17" s="170">
        <f>'PR-RAS'!E151</f>
        <v>302580.07999999996</v>
      </c>
      <c r="J17" s="4"/>
      <c r="K17" s="4"/>
      <c r="L17" s="4"/>
      <c r="M17" s="4"/>
      <c r="N17" s="4"/>
      <c r="O17" s="4"/>
      <c r="P17" s="4"/>
      <c r="Q17" s="4"/>
      <c r="R17" s="4"/>
      <c r="S17" s="4"/>
      <c r="T17" s="4"/>
      <c r="U17" s="4"/>
      <c r="V17" s="4"/>
      <c r="W17" s="4"/>
      <c r="X17" s="4"/>
    </row>
    <row r="18" spans="1:24" ht="12.75" customHeight="1" x14ac:dyDescent="0.2">
      <c r="A18" s="324"/>
      <c r="B18" s="308" t="str">
        <f>'PR-RAS'!B645</f>
        <v>Višak prihoda i primitaka raspoloživ u sljedećem razdoblju (šifre X005 + '9221-9222' - Y005 - '9222-9221')</v>
      </c>
      <c r="C18" s="309"/>
      <c r="D18" s="309"/>
      <c r="E18" s="309"/>
      <c r="F18" s="310"/>
      <c r="G18" s="35" t="str">
        <f>'PR-RAS'!C645</f>
        <v>X006</v>
      </c>
      <c r="H18" s="170">
        <f>'PR-RAS'!D645</f>
        <v>48564.860000000008</v>
      </c>
      <c r="I18" s="170">
        <f>'PR-RAS'!E645</f>
        <v>56072.280000000064</v>
      </c>
      <c r="J18" s="4"/>
      <c r="K18" s="4"/>
      <c r="L18" s="4"/>
      <c r="M18" s="4"/>
      <c r="N18" s="4"/>
      <c r="O18" s="4"/>
      <c r="P18" s="4"/>
      <c r="Q18" s="4"/>
      <c r="R18" s="4"/>
      <c r="S18" s="4"/>
      <c r="T18" s="4"/>
      <c r="U18" s="4"/>
      <c r="V18" s="4"/>
      <c r="W18" s="4"/>
      <c r="X18" s="4"/>
    </row>
    <row r="19" spans="1:24" ht="12.75" customHeight="1" x14ac:dyDescent="0.2">
      <c r="A19" s="325"/>
      <c r="B19" s="311" t="str">
        <f>'PR-RAS'!B646</f>
        <v>Manjak prihoda i primitaka za pokriće u sljedećem razdoblju (šifre Y005 + '9222-9221' - X005 - '9221-9222' )</v>
      </c>
      <c r="C19" s="312"/>
      <c r="D19" s="312"/>
      <c r="E19" s="312"/>
      <c r="F19" s="313"/>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3" t="s">
        <v>32</v>
      </c>
      <c r="B20" s="319" t="str">
        <f>BILANCA!B7</f>
        <v>Nefinancijska imovina (šifre 01+02+03+04+05+06)</v>
      </c>
      <c r="C20" s="315"/>
      <c r="D20" s="315"/>
      <c r="E20" s="315"/>
      <c r="F20" s="316"/>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4"/>
      <c r="B21" s="308" t="str">
        <f>BILANCA!B68</f>
        <v>Financijska imovina (šifre 11+12+13+14+15+16+17+19)</v>
      </c>
      <c r="C21" s="309"/>
      <c r="D21" s="309"/>
      <c r="E21" s="309"/>
      <c r="F21" s="310"/>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4"/>
      <c r="B22" s="308" t="str">
        <f>BILANCA!B176</f>
        <v xml:space="preserve">Obveze (šifre 23+24+25+26+29) </v>
      </c>
      <c r="C22" s="309"/>
      <c r="D22" s="309"/>
      <c r="E22" s="309"/>
      <c r="F22" s="310"/>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5"/>
      <c r="B23" s="311" t="str">
        <f>BILANCA!B237</f>
        <v>Vlastiti izvori (šifre 91 + 922 - 93 + 96 do 98)</v>
      </c>
      <c r="C23" s="312"/>
      <c r="D23" s="312"/>
      <c r="E23" s="312"/>
      <c r="F23" s="313"/>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3" t="s">
        <v>45</v>
      </c>
      <c r="B24" s="319" t="str">
        <f>'RAS-funkcijski'!B5</f>
        <v>Opće javne usluge (šifre 011+012+013+014 do 018)</v>
      </c>
      <c r="C24" s="315"/>
      <c r="D24" s="315"/>
      <c r="E24" s="315"/>
      <c r="F24" s="316"/>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4"/>
      <c r="B25" s="308" t="str">
        <f>'RAS-funkcijski'!B35</f>
        <v>Ekonomski poslovi (šifre 041+042+043+044+045+046+047+048+049)</v>
      </c>
      <c r="C25" s="309"/>
      <c r="D25" s="309"/>
      <c r="E25" s="309"/>
      <c r="F25" s="310"/>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4"/>
      <c r="B26" s="308" t="str">
        <f>'RAS-funkcijski'!B88</f>
        <v>Rashodi vezani za stanovanje i kom. pogodnosti koji nisu drugdje svrstani</v>
      </c>
      <c r="C26" s="309"/>
      <c r="D26" s="309"/>
      <c r="E26" s="309"/>
      <c r="F26" s="310"/>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4"/>
      <c r="B27" s="308" t="str">
        <f>'RAS-funkcijski'!B114</f>
        <v>Obrazovanje (šifre 091+092+093+094+095+096+097+098)</v>
      </c>
      <c r="C27" s="309"/>
      <c r="D27" s="309"/>
      <c r="E27" s="309"/>
      <c r="F27" s="310"/>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5"/>
      <c r="B28" s="311" t="str">
        <f>'RAS-funkcijski'!B141</f>
        <v>Kontrolni zbroj (šifre 01+02+03+04+05+06+07+08+09+10)</v>
      </c>
      <c r="C28" s="312"/>
      <c r="D28" s="312"/>
      <c r="E28" s="312"/>
      <c r="F28" s="313"/>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3" t="s">
        <v>36</v>
      </c>
      <c r="B29" s="314" t="str">
        <f>'P-VRIO'!B5</f>
        <v>Promjene u vrijednosti i obujmu imovine (šifre 91511+91512)</v>
      </c>
      <c r="C29" s="315"/>
      <c r="D29" s="315"/>
      <c r="E29" s="315"/>
      <c r="F29" s="316"/>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4"/>
      <c r="B30" s="317" t="str">
        <f>'P-VRIO'!B22</f>
        <v>Promjene u obujmu imovine (šifre P016+P023)</v>
      </c>
      <c r="C30" s="309"/>
      <c r="D30" s="309"/>
      <c r="E30" s="309"/>
      <c r="F30" s="310"/>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4"/>
      <c r="B31" s="317" t="str">
        <f>'P-VRIO'!B38</f>
        <v>Promjene u vrijednosti (revalorizacija) i obujmu obveza (šifre 91521+91522)</v>
      </c>
      <c r="C31" s="309"/>
      <c r="D31" s="309"/>
      <c r="E31" s="309"/>
      <c r="F31" s="310"/>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5"/>
      <c r="B32" s="318" t="str">
        <f>'P-VRIO'!B44</f>
        <v>Promjene u obujmu obveza (šifre P035 do P038)</v>
      </c>
      <c r="C32" s="312"/>
      <c r="D32" s="312"/>
      <c r="E32" s="312"/>
      <c r="F32" s="313"/>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3" t="s">
        <v>37</v>
      </c>
      <c r="B33" s="319" t="str">
        <f>OBVEZE!B5</f>
        <v>Stanje obveza 1. siječnja (=stanju obveza iz Izvještaja o obvezama na 31. prosinca prethodne godine)</v>
      </c>
      <c r="C33" s="315"/>
      <c r="D33" s="315"/>
      <c r="E33" s="315"/>
      <c r="F33" s="316"/>
      <c r="G33" s="157" t="str">
        <f>OBVEZE!C5</f>
        <v>V001</v>
      </c>
      <c r="H33" s="180" t="s">
        <v>46</v>
      </c>
      <c r="I33" s="181">
        <f>OBVEZE!D5</f>
        <v>48201.8</v>
      </c>
      <c r="J33" s="4"/>
      <c r="K33" s="4"/>
      <c r="L33" s="4"/>
      <c r="M33" s="4"/>
      <c r="N33" s="4"/>
      <c r="O33" s="4"/>
      <c r="P33" s="4"/>
      <c r="Q33" s="4"/>
      <c r="R33" s="4"/>
      <c r="S33" s="4"/>
      <c r="T33" s="4"/>
      <c r="U33" s="4"/>
      <c r="V33" s="4"/>
      <c r="W33" s="4"/>
      <c r="X33" s="4"/>
    </row>
    <row r="34" spans="1:24" ht="12.75" customHeight="1" x14ac:dyDescent="0.2">
      <c r="A34" s="324"/>
      <c r="B34" s="308" t="str">
        <f>OBVEZE!B42</f>
        <v>Stanje obveza na kraju izvještajnog razdoblja (šifre V001+V002-V004) i (šifre V007+V009)</v>
      </c>
      <c r="C34" s="309"/>
      <c r="D34" s="309"/>
      <c r="E34" s="309"/>
      <c r="F34" s="310"/>
      <c r="G34" s="158" t="str">
        <f>OBVEZE!C42</f>
        <v>V006</v>
      </c>
      <c r="H34" s="174" t="s">
        <v>46</v>
      </c>
      <c r="I34" s="175">
        <f>OBVEZE!D42</f>
        <v>52016.929999999993</v>
      </c>
      <c r="J34" s="4"/>
      <c r="K34" s="4"/>
      <c r="L34" s="4"/>
      <c r="M34" s="4"/>
      <c r="N34" s="4"/>
      <c r="O34" s="4"/>
      <c r="P34" s="4"/>
      <c r="Q34" s="4"/>
      <c r="R34" s="4"/>
      <c r="S34" s="4"/>
      <c r="T34" s="4"/>
      <c r="U34" s="4"/>
      <c r="V34" s="4"/>
      <c r="W34" s="4"/>
      <c r="X34" s="4"/>
    </row>
    <row r="35" spans="1:24" ht="12.75" customHeight="1" x14ac:dyDescent="0.2">
      <c r="A35" s="324"/>
      <c r="B35" s="308" t="str">
        <f>OBVEZE!B43</f>
        <v>Stanje dospjelih obveza na kraju izvještajnog razdoblja (šifre V008+D23+D24 + 'D dio 25,26')</v>
      </c>
      <c r="C35" s="309"/>
      <c r="D35" s="309"/>
      <c r="E35" s="309"/>
      <c r="F35" s="310"/>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5"/>
      <c r="B36" s="311" t="str">
        <f>OBVEZE!B101</f>
        <v>Stanje nedospjelih obveza na kraju izvještajnog razdoblja (šifre V010 + ND23 + ND24 + 'ND dio 25,26')</v>
      </c>
      <c r="C36" s="312"/>
      <c r="D36" s="312"/>
      <c r="E36" s="312"/>
      <c r="F36" s="313"/>
      <c r="G36" s="159" t="str">
        <f>OBVEZE!C101</f>
        <v>V009</v>
      </c>
      <c r="H36" s="178" t="s">
        <v>46</v>
      </c>
      <c r="I36" s="179">
        <f>OBVEZE!D101</f>
        <v>52016.93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07" t="s">
        <v>47</v>
      </c>
      <c r="I39" s="307"/>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970" zoomScaleNormal="100" workbookViewId="0">
      <selection activeCell="E648" sqref="E648"/>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5" t="s">
        <v>51</v>
      </c>
      <c r="B2" s="346"/>
      <c r="C2" s="346"/>
      <c r="D2" s="346"/>
      <c r="E2" s="346"/>
      <c r="F2" s="346"/>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7" t="s">
        <v>57</v>
      </c>
      <c r="B5" s="348"/>
      <c r="C5" s="214"/>
      <c r="D5" s="72"/>
      <c r="E5" s="72"/>
      <c r="F5" s="59"/>
    </row>
    <row r="6" spans="1:25" ht="12.75" customHeight="1" x14ac:dyDescent="0.2">
      <c r="A6" s="53">
        <v>6</v>
      </c>
      <c r="B6" s="85" t="s">
        <v>58</v>
      </c>
      <c r="C6" s="50" t="s">
        <v>59</v>
      </c>
      <c r="D6" s="51">
        <f>D7+D44+D50+D82+D106+D124+D133+D139</f>
        <v>277407.12</v>
      </c>
      <c r="E6" s="51">
        <f>E7+E44+E50+E82+E106+E124+E133+E139</f>
        <v>314828.17000000004</v>
      </c>
      <c r="F6" s="52">
        <f t="shared" ref="F6:F131" si="0">IF(D6&lt;&gt;0,IF(E6/D6&gt;=100,"&gt;&gt;100",E6/D6*100),"-")</f>
        <v>113.48957806129852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232540.79999999999</v>
      </c>
      <c r="E50" s="51">
        <f>E51+E54+E59+E62+E65+E68+E71+E74+E77</f>
        <v>272603.52000000002</v>
      </c>
      <c r="F50" s="52">
        <f t="shared" si="0"/>
        <v>117.22825413862859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232540.79999999999</v>
      </c>
      <c r="E68" s="51">
        <f t="shared" si="15"/>
        <v>272603.52000000002</v>
      </c>
      <c r="F68" s="52">
        <f t="shared" si="0"/>
        <v>117.22825413862859</v>
      </c>
    </row>
    <row r="69" spans="1:6" ht="12.75" customHeight="1" x14ac:dyDescent="0.2">
      <c r="A69" s="53" t="s">
        <v>184</v>
      </c>
      <c r="B69" s="85" t="s">
        <v>185</v>
      </c>
      <c r="C69" s="50" t="s">
        <v>184</v>
      </c>
      <c r="D69" s="242">
        <v>232540.79999999999</v>
      </c>
      <c r="E69" s="242">
        <v>272603.52000000002</v>
      </c>
      <c r="F69" s="52">
        <f t="shared" si="0"/>
        <v>117.22825413862859</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7.64</v>
      </c>
      <c r="F82" s="52" t="str">
        <f t="shared" si="0"/>
        <v>-</v>
      </c>
    </row>
    <row r="83" spans="1:6" ht="12.75" customHeight="1" x14ac:dyDescent="0.2">
      <c r="A83" s="53">
        <v>641</v>
      </c>
      <c r="B83" s="85" t="s">
        <v>212</v>
      </c>
      <c r="C83" s="50" t="s">
        <v>213</v>
      </c>
      <c r="D83" s="51">
        <f t="shared" ref="D83:E83" si="20">SUM(D84:D90)</f>
        <v>0</v>
      </c>
      <c r="E83" s="51">
        <f t="shared" si="20"/>
        <v>7.64</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v>7.64</v>
      </c>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16046.17</v>
      </c>
      <c r="E106" s="51">
        <f t="shared" si="23"/>
        <v>16652.93</v>
      </c>
      <c r="F106" s="52">
        <f t="shared" si="0"/>
        <v>103.78133847516263</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16046.17</v>
      </c>
      <c r="E112" s="51">
        <f t="shared" si="25"/>
        <v>16652.93</v>
      </c>
      <c r="F112" s="52">
        <f t="shared" si="0"/>
        <v>103.78133847516263</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16046.17</v>
      </c>
      <c r="E117" s="242">
        <v>16652.93</v>
      </c>
      <c r="F117" s="52">
        <f t="shared" si="0"/>
        <v>103.78133847516263</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28820.15</v>
      </c>
      <c r="E133" s="51">
        <f t="shared" si="30"/>
        <v>25564.080000000002</v>
      </c>
      <c r="F133" s="52">
        <f t="shared" ref="F133:F223" si="31">IF(D133&lt;&gt;0,IF(E133/D133&gt;=100,"&gt;&gt;100",E133/D133*100),"-")</f>
        <v>88.702105991814761</v>
      </c>
    </row>
    <row r="134" spans="1:6" ht="24" x14ac:dyDescent="0.2">
      <c r="A134" s="53">
        <v>671</v>
      </c>
      <c r="B134" s="232" t="s">
        <v>314</v>
      </c>
      <c r="C134" s="50" t="s">
        <v>315</v>
      </c>
      <c r="D134" s="51">
        <f t="shared" ref="D134:E134" si="32">SUM(D135:D137)</f>
        <v>28820.15</v>
      </c>
      <c r="E134" s="51">
        <f t="shared" si="32"/>
        <v>25564.080000000002</v>
      </c>
      <c r="F134" s="52">
        <f t="shared" si="31"/>
        <v>88.702105991814761</v>
      </c>
    </row>
    <row r="135" spans="1:6" ht="12.75" customHeight="1" x14ac:dyDescent="0.2">
      <c r="A135" s="53">
        <v>6711</v>
      </c>
      <c r="B135" s="85" t="s">
        <v>316</v>
      </c>
      <c r="C135" s="50" t="s">
        <v>317</v>
      </c>
      <c r="D135" s="242">
        <v>27359</v>
      </c>
      <c r="E135" s="242">
        <v>25564.080000000002</v>
      </c>
      <c r="F135" s="52">
        <f t="shared" si="31"/>
        <v>93.439380094301697</v>
      </c>
    </row>
    <row r="136" spans="1:6" ht="24" x14ac:dyDescent="0.2">
      <c r="A136" s="53">
        <v>6712</v>
      </c>
      <c r="B136" s="232" t="s">
        <v>318</v>
      </c>
      <c r="C136" s="50" t="s">
        <v>319</v>
      </c>
      <c r="D136" s="242">
        <v>1461.15</v>
      </c>
      <c r="E136" s="242"/>
      <c r="F136" s="52">
        <f t="shared" si="31"/>
        <v>0</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263819.23</v>
      </c>
      <c r="E151" s="51">
        <f t="shared" si="35"/>
        <v>302580.07999999996</v>
      </c>
      <c r="F151" s="52">
        <f t="shared" si="31"/>
        <v>114.69220041313895</v>
      </c>
    </row>
    <row r="152" spans="1:6" ht="12.75" customHeight="1" x14ac:dyDescent="0.2">
      <c r="A152" s="53">
        <v>31</v>
      </c>
      <c r="B152" s="85" t="s">
        <v>349</v>
      </c>
      <c r="C152" s="50" t="s">
        <v>350</v>
      </c>
      <c r="D152" s="51">
        <f t="shared" ref="D152:E152" si="36">D153+D158+D159</f>
        <v>202484.4</v>
      </c>
      <c r="E152" s="51">
        <f t="shared" si="36"/>
        <v>243922.47999999998</v>
      </c>
      <c r="F152" s="52">
        <f t="shared" si="31"/>
        <v>120.46482593226935</v>
      </c>
    </row>
    <row r="153" spans="1:6" ht="12.75" customHeight="1" x14ac:dyDescent="0.2">
      <c r="A153" s="53">
        <v>311</v>
      </c>
      <c r="B153" s="85" t="s">
        <v>351</v>
      </c>
      <c r="C153" s="50" t="s">
        <v>352</v>
      </c>
      <c r="D153" s="51">
        <f t="shared" ref="D153:E153" si="37">SUM(D154:D157)</f>
        <v>170486.38</v>
      </c>
      <c r="E153" s="51">
        <f t="shared" si="37"/>
        <v>202851.69999999998</v>
      </c>
      <c r="F153" s="52">
        <f t="shared" si="31"/>
        <v>118.98410887720179</v>
      </c>
    </row>
    <row r="154" spans="1:6" ht="12.75" customHeight="1" x14ac:dyDescent="0.2">
      <c r="A154" s="53">
        <v>3111</v>
      </c>
      <c r="B154" s="85" t="s">
        <v>353</v>
      </c>
      <c r="C154" s="50" t="s">
        <v>354</v>
      </c>
      <c r="D154" s="242">
        <v>163635.09</v>
      </c>
      <c r="E154" s="242">
        <v>195167.25</v>
      </c>
      <c r="F154" s="52">
        <f t="shared" si="31"/>
        <v>119.26980331663582</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3330.9</v>
      </c>
      <c r="E156" s="242">
        <v>3703.02</v>
      </c>
      <c r="F156" s="52">
        <f t="shared" si="31"/>
        <v>111.17175538142845</v>
      </c>
    </row>
    <row r="157" spans="1:6" ht="12.75" customHeight="1" x14ac:dyDescent="0.2">
      <c r="A157" s="53">
        <v>3114</v>
      </c>
      <c r="B157" s="85" t="s">
        <v>359</v>
      </c>
      <c r="C157" s="50" t="s">
        <v>360</v>
      </c>
      <c r="D157" s="242">
        <v>3520.39</v>
      </c>
      <c r="E157" s="242">
        <v>3981.43</v>
      </c>
      <c r="F157" s="52">
        <f t="shared" si="31"/>
        <v>113.09627626484567</v>
      </c>
    </row>
    <row r="158" spans="1:6" ht="12.75" customHeight="1" x14ac:dyDescent="0.2">
      <c r="A158" s="53">
        <v>312</v>
      </c>
      <c r="B158" s="85" t="s">
        <v>361</v>
      </c>
      <c r="C158" s="50" t="s">
        <v>362</v>
      </c>
      <c r="D158" s="242">
        <v>4839.5</v>
      </c>
      <c r="E158" s="242">
        <v>7600.3</v>
      </c>
      <c r="F158" s="52">
        <f t="shared" si="31"/>
        <v>157.04721562144849</v>
      </c>
    </row>
    <row r="159" spans="1:6" ht="12.75" customHeight="1" x14ac:dyDescent="0.2">
      <c r="A159" s="53">
        <v>313</v>
      </c>
      <c r="B159" s="85" t="s">
        <v>363</v>
      </c>
      <c r="C159" s="50" t="s">
        <v>364</v>
      </c>
      <c r="D159" s="51">
        <f t="shared" ref="D159:E159" si="38">SUM(D160:D162)</f>
        <v>27158.52</v>
      </c>
      <c r="E159" s="51">
        <f t="shared" si="38"/>
        <v>33470.480000000003</v>
      </c>
      <c r="F159" s="52">
        <f t="shared" si="31"/>
        <v>123.24117809070599</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27158.52</v>
      </c>
      <c r="E161" s="242">
        <v>33470.480000000003</v>
      </c>
      <c r="F161" s="52">
        <f t="shared" si="31"/>
        <v>123.24117809070599</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60306.21</v>
      </c>
      <c r="E163" s="51">
        <f t="shared" si="39"/>
        <v>58359.86</v>
      </c>
      <c r="F163" s="52">
        <f t="shared" si="31"/>
        <v>96.772554600927506</v>
      </c>
    </row>
    <row r="164" spans="1:6" ht="12.75" customHeight="1" x14ac:dyDescent="0.2">
      <c r="A164" s="53">
        <v>321</v>
      </c>
      <c r="B164" s="85" t="s">
        <v>372</v>
      </c>
      <c r="C164" s="50" t="s">
        <v>373</v>
      </c>
      <c r="D164" s="51">
        <f t="shared" ref="D164:E164" si="40">SUM(D165:D168)</f>
        <v>30387.46</v>
      </c>
      <c r="E164" s="51">
        <f t="shared" si="40"/>
        <v>33543.19</v>
      </c>
      <c r="F164" s="52">
        <f t="shared" si="31"/>
        <v>110.38497459149268</v>
      </c>
    </row>
    <row r="165" spans="1:6" ht="12.75" customHeight="1" x14ac:dyDescent="0.2">
      <c r="A165" s="53">
        <v>3211</v>
      </c>
      <c r="B165" s="85" t="s">
        <v>374</v>
      </c>
      <c r="C165" s="50" t="s">
        <v>375</v>
      </c>
      <c r="D165" s="242">
        <v>6863.51</v>
      </c>
      <c r="E165" s="242">
        <v>5852.8</v>
      </c>
      <c r="F165" s="52">
        <f t="shared" si="31"/>
        <v>85.274152729434363</v>
      </c>
    </row>
    <row r="166" spans="1:6" ht="12.75" customHeight="1" x14ac:dyDescent="0.2">
      <c r="A166" s="53">
        <v>3212</v>
      </c>
      <c r="B166" s="85" t="s">
        <v>376</v>
      </c>
      <c r="C166" s="50" t="s">
        <v>377</v>
      </c>
      <c r="D166" s="242">
        <v>22860.34</v>
      </c>
      <c r="E166" s="242">
        <v>26515.39</v>
      </c>
      <c r="F166" s="52">
        <f t="shared" si="31"/>
        <v>115.98860734354781</v>
      </c>
    </row>
    <row r="167" spans="1:6" ht="12.75" customHeight="1" x14ac:dyDescent="0.2">
      <c r="A167" s="53">
        <v>3213</v>
      </c>
      <c r="B167" s="85" t="s">
        <v>378</v>
      </c>
      <c r="C167" s="50" t="s">
        <v>379</v>
      </c>
      <c r="D167" s="242">
        <v>663.61</v>
      </c>
      <c r="E167" s="242">
        <v>1155</v>
      </c>
      <c r="F167" s="52">
        <f t="shared" si="31"/>
        <v>174.04801012642969</v>
      </c>
    </row>
    <row r="168" spans="1:6" ht="12.75" customHeight="1" x14ac:dyDescent="0.2">
      <c r="A168" s="53">
        <v>3214</v>
      </c>
      <c r="B168" s="85" t="s">
        <v>380</v>
      </c>
      <c r="C168" s="50" t="s">
        <v>381</v>
      </c>
      <c r="D168" s="242">
        <v>0</v>
      </c>
      <c r="E168" s="242">
        <v>20</v>
      </c>
      <c r="F168" s="52" t="str">
        <f t="shared" si="31"/>
        <v>-</v>
      </c>
    </row>
    <row r="169" spans="1:6" ht="12.75" customHeight="1" x14ac:dyDescent="0.2">
      <c r="A169" s="53">
        <v>322</v>
      </c>
      <c r="B169" s="85" t="s">
        <v>382</v>
      </c>
      <c r="C169" s="50" t="s">
        <v>383</v>
      </c>
      <c r="D169" s="51">
        <f t="shared" ref="D169:E169" si="41">SUM(D170:D176)</f>
        <v>5744.38</v>
      </c>
      <c r="E169" s="51">
        <f t="shared" si="41"/>
        <v>4981.4699999999993</v>
      </c>
      <c r="F169" s="52">
        <f t="shared" si="31"/>
        <v>86.719019284935868</v>
      </c>
    </row>
    <row r="170" spans="1:6" ht="12.75" customHeight="1" x14ac:dyDescent="0.2">
      <c r="A170" s="53">
        <v>3221</v>
      </c>
      <c r="B170" s="85" t="s">
        <v>384</v>
      </c>
      <c r="C170" s="50" t="s">
        <v>385</v>
      </c>
      <c r="D170" s="242">
        <v>2086.54</v>
      </c>
      <c r="E170" s="242">
        <v>2366.75</v>
      </c>
      <c r="F170" s="52">
        <f t="shared" si="31"/>
        <v>113.42940945296999</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3545.17</v>
      </c>
      <c r="E172" s="242">
        <v>1956.86</v>
      </c>
      <c r="F172" s="52">
        <f t="shared" si="31"/>
        <v>55.197917166172559</v>
      </c>
    </row>
    <row r="173" spans="1:6" ht="12.75" customHeight="1" x14ac:dyDescent="0.2">
      <c r="A173" s="53">
        <v>3224</v>
      </c>
      <c r="B173" s="85" t="s">
        <v>390</v>
      </c>
      <c r="C173" s="50" t="s">
        <v>391</v>
      </c>
      <c r="D173" s="242">
        <v>72.849999999999994</v>
      </c>
      <c r="E173" s="242">
        <v>192.3</v>
      </c>
      <c r="F173" s="52">
        <f t="shared" si="31"/>
        <v>263.9670555936857</v>
      </c>
    </row>
    <row r="174" spans="1:6" ht="12.75" customHeight="1" x14ac:dyDescent="0.2">
      <c r="A174" s="53">
        <v>3225</v>
      </c>
      <c r="B174" s="85" t="s">
        <v>392</v>
      </c>
      <c r="C174" s="50" t="s">
        <v>393</v>
      </c>
      <c r="D174" s="242">
        <v>39.82</v>
      </c>
      <c r="E174" s="242">
        <v>405.57</v>
      </c>
      <c r="F174" s="52">
        <f t="shared" si="31"/>
        <v>1018.5082872928177</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v>59.99</v>
      </c>
      <c r="F176" s="52" t="str">
        <f t="shared" si="31"/>
        <v>-</v>
      </c>
    </row>
    <row r="177" spans="1:6" ht="12.75" customHeight="1" x14ac:dyDescent="0.2">
      <c r="A177" s="53">
        <v>323</v>
      </c>
      <c r="B177" s="85" t="s">
        <v>398</v>
      </c>
      <c r="C177" s="50" t="s">
        <v>399</v>
      </c>
      <c r="D177" s="51">
        <f t="shared" ref="D177:E177" si="42">SUM(D178:D186)</f>
        <v>20687.47</v>
      </c>
      <c r="E177" s="51">
        <f t="shared" si="42"/>
        <v>16071.32</v>
      </c>
      <c r="F177" s="52">
        <f t="shared" si="31"/>
        <v>77.6862516296096</v>
      </c>
    </row>
    <row r="178" spans="1:6" ht="12.75" customHeight="1" x14ac:dyDescent="0.2">
      <c r="A178" s="53">
        <v>3231</v>
      </c>
      <c r="B178" s="85" t="s">
        <v>400</v>
      </c>
      <c r="C178" s="50" t="s">
        <v>401</v>
      </c>
      <c r="D178" s="242">
        <v>639.25</v>
      </c>
      <c r="E178" s="242">
        <v>877.87</v>
      </c>
      <c r="F178" s="52">
        <f t="shared" si="31"/>
        <v>137.32811888932343</v>
      </c>
    </row>
    <row r="179" spans="1:6" ht="12.75" customHeight="1" x14ac:dyDescent="0.2">
      <c r="A179" s="53">
        <v>3232</v>
      </c>
      <c r="B179" s="85" t="s">
        <v>402</v>
      </c>
      <c r="C179" s="50" t="s">
        <v>403</v>
      </c>
      <c r="D179" s="242">
        <v>1143.19</v>
      </c>
      <c r="E179" s="242">
        <v>3610.61</v>
      </c>
      <c r="F179" s="52">
        <f t="shared" si="31"/>
        <v>315.83638765209633</v>
      </c>
    </row>
    <row r="180" spans="1:6" ht="12.75" customHeight="1" x14ac:dyDescent="0.2">
      <c r="A180" s="53">
        <v>3233</v>
      </c>
      <c r="B180" s="85" t="s">
        <v>404</v>
      </c>
      <c r="C180" s="50" t="s">
        <v>405</v>
      </c>
      <c r="D180" s="242">
        <v>970.34</v>
      </c>
      <c r="E180" s="242">
        <v>329</v>
      </c>
      <c r="F180" s="52">
        <f t="shared" si="31"/>
        <v>33.905641321598608</v>
      </c>
    </row>
    <row r="181" spans="1:6" ht="12.75" customHeight="1" x14ac:dyDescent="0.2">
      <c r="A181" s="53">
        <v>3234</v>
      </c>
      <c r="B181" s="85" t="s">
        <v>406</v>
      </c>
      <c r="C181" s="50" t="s">
        <v>407</v>
      </c>
      <c r="D181" s="242">
        <v>256.05</v>
      </c>
      <c r="E181" s="242">
        <v>152.27000000000001</v>
      </c>
      <c r="F181" s="52">
        <f t="shared" si="31"/>
        <v>59.468853739503999</v>
      </c>
    </row>
    <row r="182" spans="1:6" ht="12.75" customHeight="1" x14ac:dyDescent="0.2">
      <c r="A182" s="53">
        <v>3235</v>
      </c>
      <c r="B182" s="85" t="s">
        <v>408</v>
      </c>
      <c r="C182" s="50" t="s">
        <v>409</v>
      </c>
      <c r="D182" s="242">
        <v>17.420000000000002</v>
      </c>
      <c r="E182" s="242">
        <v>17.399999999999999</v>
      </c>
      <c r="F182" s="52">
        <f t="shared" si="31"/>
        <v>99.885189437428224</v>
      </c>
    </row>
    <row r="183" spans="1:6" ht="12.75" customHeight="1" x14ac:dyDescent="0.2">
      <c r="A183" s="53">
        <v>3236</v>
      </c>
      <c r="B183" s="85" t="s">
        <v>410</v>
      </c>
      <c r="C183" s="50" t="s">
        <v>411</v>
      </c>
      <c r="D183" s="242">
        <v>1161.32</v>
      </c>
      <c r="E183" s="242">
        <v>71.34</v>
      </c>
      <c r="F183" s="52">
        <f t="shared" si="31"/>
        <v>6.1430096786415467</v>
      </c>
    </row>
    <row r="184" spans="1:6" ht="12.75" customHeight="1" x14ac:dyDescent="0.2">
      <c r="A184" s="53">
        <v>3237</v>
      </c>
      <c r="B184" s="85" t="s">
        <v>412</v>
      </c>
      <c r="C184" s="50" t="s">
        <v>413</v>
      </c>
      <c r="D184" s="242">
        <v>15045.59</v>
      </c>
      <c r="E184" s="242">
        <v>9481.65</v>
      </c>
      <c r="F184" s="52">
        <f t="shared" si="31"/>
        <v>63.019462845923627</v>
      </c>
    </row>
    <row r="185" spans="1:6" ht="12.75" customHeight="1" x14ac:dyDescent="0.2">
      <c r="A185" s="53">
        <v>3238</v>
      </c>
      <c r="B185" s="85" t="s">
        <v>414</v>
      </c>
      <c r="C185" s="50" t="s">
        <v>415</v>
      </c>
      <c r="D185" s="242">
        <v>688</v>
      </c>
      <c r="E185" s="242">
        <v>692.15</v>
      </c>
      <c r="F185" s="52">
        <f t="shared" si="31"/>
        <v>100.60319767441861</v>
      </c>
    </row>
    <row r="186" spans="1:6" ht="12.75" customHeight="1" x14ac:dyDescent="0.2">
      <c r="A186" s="53">
        <v>3239</v>
      </c>
      <c r="B186" s="85" t="s">
        <v>416</v>
      </c>
      <c r="C186" s="50" t="s">
        <v>417</v>
      </c>
      <c r="D186" s="242">
        <v>766.31</v>
      </c>
      <c r="E186" s="242">
        <v>839.03</v>
      </c>
      <c r="F186" s="52">
        <f t="shared" si="31"/>
        <v>109.4896321332098</v>
      </c>
    </row>
    <row r="187" spans="1:6" ht="12.75" customHeight="1" x14ac:dyDescent="0.2">
      <c r="A187" s="53">
        <v>324</v>
      </c>
      <c r="B187" s="85" t="s">
        <v>418</v>
      </c>
      <c r="C187" s="50" t="s">
        <v>419</v>
      </c>
      <c r="D187" s="242">
        <v>1020.32</v>
      </c>
      <c r="E187" s="242">
        <v>395</v>
      </c>
      <c r="F187" s="52">
        <f t="shared" si="31"/>
        <v>38.71334483299357</v>
      </c>
    </row>
    <row r="188" spans="1:6" ht="12.75" customHeight="1" x14ac:dyDescent="0.2">
      <c r="A188" s="53">
        <v>329</v>
      </c>
      <c r="B188" s="85" t="s">
        <v>420</v>
      </c>
      <c r="C188" s="50" t="s">
        <v>421</v>
      </c>
      <c r="D188" s="51">
        <f t="shared" ref="D188:E188" si="43">SUM(D189:D195)</f>
        <v>2466.58</v>
      </c>
      <c r="E188" s="51">
        <f t="shared" si="43"/>
        <v>3368.88</v>
      </c>
      <c r="F188" s="52">
        <f t="shared" si="31"/>
        <v>136.58101500863543</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0</v>
      </c>
      <c r="E190" s="242"/>
      <c r="F190" s="52" t="str">
        <f t="shared" si="31"/>
        <v>-</v>
      </c>
    </row>
    <row r="191" spans="1:6" ht="12.75" customHeight="1" x14ac:dyDescent="0.2">
      <c r="A191" s="53">
        <v>3293</v>
      </c>
      <c r="B191" s="85" t="s">
        <v>426</v>
      </c>
      <c r="C191" s="50" t="s">
        <v>427</v>
      </c>
      <c r="D191" s="242">
        <v>452.96</v>
      </c>
      <c r="E191" s="242">
        <v>545.1</v>
      </c>
      <c r="F191" s="52">
        <f t="shared" si="31"/>
        <v>120.34175203108444</v>
      </c>
    </row>
    <row r="192" spans="1:6" ht="12.75" customHeight="1" x14ac:dyDescent="0.2">
      <c r="A192" s="53">
        <v>3294</v>
      </c>
      <c r="B192" s="85" t="s">
        <v>428</v>
      </c>
      <c r="C192" s="50" t="s">
        <v>429</v>
      </c>
      <c r="D192" s="242">
        <v>517.62</v>
      </c>
      <c r="E192" s="242">
        <v>921</v>
      </c>
      <c r="F192" s="52">
        <f t="shared" si="31"/>
        <v>177.92975541903326</v>
      </c>
    </row>
    <row r="193" spans="1:6" ht="12.75" customHeight="1" x14ac:dyDescent="0.2">
      <c r="A193" s="53">
        <v>3295</v>
      </c>
      <c r="B193" s="85" t="s">
        <v>430</v>
      </c>
      <c r="C193" s="50" t="s">
        <v>431</v>
      </c>
      <c r="D193" s="242">
        <v>784.72</v>
      </c>
      <c r="E193" s="242">
        <v>839.9</v>
      </c>
      <c r="F193" s="52">
        <f t="shared" si="31"/>
        <v>107.03180752370271</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711.28</v>
      </c>
      <c r="E195" s="242">
        <v>1062.8800000000001</v>
      </c>
      <c r="F195" s="52">
        <f t="shared" si="31"/>
        <v>149.43200989764932</v>
      </c>
    </row>
    <row r="196" spans="1:6" ht="12.75" customHeight="1" x14ac:dyDescent="0.2">
      <c r="A196" s="53">
        <v>34</v>
      </c>
      <c r="B196" s="232" t="s">
        <v>436</v>
      </c>
      <c r="C196" s="50" t="s">
        <v>437</v>
      </c>
      <c r="D196" s="51">
        <f t="shared" ref="D196:E196" si="44">D197+D202+D210</f>
        <v>1028.6200000000001</v>
      </c>
      <c r="E196" s="51">
        <f t="shared" si="44"/>
        <v>297.74</v>
      </c>
      <c r="F196" s="52">
        <f t="shared" si="31"/>
        <v>28.945577569948082</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1028.6200000000001</v>
      </c>
      <c r="E210" s="51">
        <f t="shared" si="47"/>
        <v>297.74</v>
      </c>
      <c r="F210" s="52">
        <f t="shared" si="31"/>
        <v>28.945577569948082</v>
      </c>
    </row>
    <row r="211" spans="1:6" ht="12.75" customHeight="1" x14ac:dyDescent="0.2">
      <c r="A211" s="53">
        <v>3431</v>
      </c>
      <c r="B211" s="232" t="s">
        <v>466</v>
      </c>
      <c r="C211" s="50" t="s">
        <v>467</v>
      </c>
      <c r="D211" s="242">
        <v>1027.98</v>
      </c>
      <c r="E211" s="242">
        <v>297.74</v>
      </c>
      <c r="F211" s="52">
        <f t="shared" si="31"/>
        <v>28.963598513589762</v>
      </c>
    </row>
    <row r="212" spans="1:6" ht="12.75" customHeight="1" x14ac:dyDescent="0.2">
      <c r="A212" s="53">
        <v>3432</v>
      </c>
      <c r="B212" s="85" t="s">
        <v>468</v>
      </c>
      <c r="C212" s="50" t="s">
        <v>469</v>
      </c>
      <c r="D212" s="242">
        <v>0.64</v>
      </c>
      <c r="E212" s="242"/>
      <c r="F212" s="52">
        <f t="shared" si="31"/>
        <v>0</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263819.23</v>
      </c>
      <c r="E289" s="51">
        <f t="shared" si="79"/>
        <v>302580.07999999996</v>
      </c>
      <c r="F289" s="52">
        <f t="shared" si="76"/>
        <v>114.69220041313895</v>
      </c>
    </row>
    <row r="290" spans="1:6" ht="12.75" customHeight="1" x14ac:dyDescent="0.2">
      <c r="A290" s="53" t="s">
        <v>609</v>
      </c>
      <c r="B290" s="85" t="s">
        <v>620</v>
      </c>
      <c r="C290" s="50" t="s">
        <v>621</v>
      </c>
      <c r="D290" s="51">
        <f>IF(D6&gt;=D289,D6-D289,0)</f>
        <v>13587.890000000014</v>
      </c>
      <c r="E290" s="51">
        <f>IF(E6&gt;=E289,E6-E289,0)</f>
        <v>12248.090000000084</v>
      </c>
      <c r="F290" s="52">
        <f t="shared" si="76"/>
        <v>90.139749438655087</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46542.04</v>
      </c>
      <c r="E292" s="242">
        <v>49816.27</v>
      </c>
      <c r="F292" s="52">
        <f t="shared" si="76"/>
        <v>107.03499459843187</v>
      </c>
    </row>
    <row r="293" spans="1:6" ht="12.75" customHeight="1" x14ac:dyDescent="0.2">
      <c r="A293" s="53">
        <v>92221</v>
      </c>
      <c r="B293" s="85" t="s">
        <v>626</v>
      </c>
      <c r="C293" s="50" t="s">
        <v>627</v>
      </c>
      <c r="D293" s="242">
        <v>0</v>
      </c>
      <c r="E293" s="242"/>
      <c r="F293" s="52" t="str">
        <f t="shared" si="76"/>
        <v>-</v>
      </c>
    </row>
    <row r="294" spans="1:6" ht="12.75" customHeight="1" x14ac:dyDescent="0.2">
      <c r="A294" s="53">
        <v>96</v>
      </c>
      <c r="B294" s="85" t="s">
        <v>628</v>
      </c>
      <c r="C294" s="50" t="s">
        <v>629</v>
      </c>
      <c r="D294" s="242">
        <v>5557.78</v>
      </c>
      <c r="E294" s="242">
        <v>3613.24</v>
      </c>
      <c r="F294" s="52">
        <f t="shared" si="76"/>
        <v>65.012289079452586</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47" t="s">
        <v>634</v>
      </c>
      <c r="B297" s="348"/>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11565.07</v>
      </c>
      <c r="E350" s="51">
        <f t="shared" si="95"/>
        <v>5992.08</v>
      </c>
      <c r="F350" s="52">
        <f t="shared" si="81"/>
        <v>51.811878354389549</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11565.07</v>
      </c>
      <c r="E363" s="51">
        <f t="shared" si="99"/>
        <v>5992.08</v>
      </c>
      <c r="F363" s="52">
        <f t="shared" si="81"/>
        <v>51.811878354389549</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11565.07</v>
      </c>
      <c r="E369" s="51">
        <f t="shared" si="101"/>
        <v>5972.08</v>
      </c>
      <c r="F369" s="52">
        <f t="shared" si="81"/>
        <v>51.638943819622362</v>
      </c>
    </row>
    <row r="370" spans="1:6" ht="12.75" customHeight="1" x14ac:dyDescent="0.2">
      <c r="A370" s="53">
        <v>4221</v>
      </c>
      <c r="B370" s="85" t="s">
        <v>675</v>
      </c>
      <c r="C370" s="50" t="s">
        <v>767</v>
      </c>
      <c r="D370" s="242">
        <v>3083.42</v>
      </c>
      <c r="E370" s="242">
        <v>779.93</v>
      </c>
      <c r="F370" s="52">
        <f t="shared" si="81"/>
        <v>25.294316051656924</v>
      </c>
    </row>
    <row r="371" spans="1:6" ht="12.75" customHeight="1" x14ac:dyDescent="0.2">
      <c r="A371" s="53">
        <v>4222</v>
      </c>
      <c r="B371" s="85" t="s">
        <v>768</v>
      </c>
      <c r="C371" s="50" t="s">
        <v>769</v>
      </c>
      <c r="D371" s="242">
        <v>355.03</v>
      </c>
      <c r="E371" s="242"/>
      <c r="F371" s="52">
        <f t="shared" si="81"/>
        <v>0</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8126.62</v>
      </c>
      <c r="E375" s="242">
        <v>5192.1499999999996</v>
      </c>
      <c r="F375" s="52">
        <f t="shared" si="81"/>
        <v>63.890645803544402</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20</v>
      </c>
      <c r="F383" s="52" t="str">
        <f t="shared" si="81"/>
        <v>-</v>
      </c>
    </row>
    <row r="384" spans="1:6" ht="12.75" customHeight="1" x14ac:dyDescent="0.2">
      <c r="A384" s="53">
        <v>4241</v>
      </c>
      <c r="B384" s="85" t="s">
        <v>784</v>
      </c>
      <c r="C384" s="50" t="s">
        <v>785</v>
      </c>
      <c r="D384" s="242">
        <v>0</v>
      </c>
      <c r="E384" s="242">
        <v>20</v>
      </c>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11565.07</v>
      </c>
      <c r="E408" s="51">
        <f t="shared" si="111"/>
        <v>5992.08</v>
      </c>
      <c r="F408" s="52">
        <f t="shared" si="81"/>
        <v>51.811878354389549</v>
      </c>
    </row>
    <row r="409" spans="1:6" ht="12.75" customHeight="1" x14ac:dyDescent="0.2">
      <c r="A409" s="53">
        <v>92212</v>
      </c>
      <c r="B409" s="85" t="s">
        <v>824</v>
      </c>
      <c r="C409" s="50" t="s">
        <v>825</v>
      </c>
      <c r="D409" s="242">
        <v>0</v>
      </c>
      <c r="E409" s="242"/>
      <c r="F409" s="52" t="str">
        <f t="shared" si="81"/>
        <v>-</v>
      </c>
    </row>
    <row r="410" spans="1:6" ht="12.75" customHeight="1" x14ac:dyDescent="0.2">
      <c r="A410" s="53">
        <v>92222</v>
      </c>
      <c r="B410" s="85" t="s">
        <v>826</v>
      </c>
      <c r="C410" s="50" t="s">
        <v>827</v>
      </c>
      <c r="D410" s="242">
        <v>0</v>
      </c>
      <c r="E410" s="242"/>
      <c r="F410" s="52" t="str">
        <f t="shared" si="81"/>
        <v>-</v>
      </c>
    </row>
    <row r="411" spans="1:6" ht="12.75" customHeight="1" x14ac:dyDescent="0.2">
      <c r="A411" s="53">
        <v>97</v>
      </c>
      <c r="B411" s="85" t="s">
        <v>828</v>
      </c>
      <c r="C411" s="50" t="s">
        <v>829</v>
      </c>
      <c r="D411" s="242">
        <v>0</v>
      </c>
      <c r="E411" s="242"/>
      <c r="F411" s="52" t="str">
        <f t="shared" si="81"/>
        <v>-</v>
      </c>
    </row>
    <row r="412" spans="1:6" ht="12.75" customHeight="1" x14ac:dyDescent="0.2">
      <c r="A412" s="53" t="s">
        <v>609</v>
      </c>
      <c r="B412" s="85" t="s">
        <v>830</v>
      </c>
      <c r="C412" s="50" t="s">
        <v>831</v>
      </c>
      <c r="D412" s="51">
        <f>D6+D298</f>
        <v>277407.12</v>
      </c>
      <c r="E412" s="51">
        <f>E6+E298</f>
        <v>314828.17000000004</v>
      </c>
      <c r="F412" s="52">
        <f t="shared" si="81"/>
        <v>113.48957806129852</v>
      </c>
    </row>
    <row r="413" spans="1:6" ht="12.75" customHeight="1" x14ac:dyDescent="0.2">
      <c r="A413" s="53" t="s">
        <v>609</v>
      </c>
      <c r="B413" s="85" t="s">
        <v>832</v>
      </c>
      <c r="C413" s="50" t="s">
        <v>833</v>
      </c>
      <c r="D413" s="51">
        <f t="shared" ref="D413:E413" si="112">D289+D350</f>
        <v>275384.3</v>
      </c>
      <c r="E413" s="51">
        <f t="shared" si="112"/>
        <v>308572.15999999997</v>
      </c>
      <c r="F413" s="52">
        <f t="shared" si="81"/>
        <v>112.05147134386382</v>
      </c>
    </row>
    <row r="414" spans="1:6" ht="12.75" customHeight="1" x14ac:dyDescent="0.2">
      <c r="A414" s="53" t="s">
        <v>609</v>
      </c>
      <c r="B414" s="85" t="s">
        <v>834</v>
      </c>
      <c r="C414" s="50" t="s">
        <v>835</v>
      </c>
      <c r="D414" s="51">
        <f t="shared" ref="D414:E414" si="113">IF(D412&gt;=D413,D412-D413,0)</f>
        <v>2022.820000000007</v>
      </c>
      <c r="E414" s="51">
        <f t="shared" si="113"/>
        <v>6256.0100000000675</v>
      </c>
      <c r="F414" s="52">
        <f t="shared" si="81"/>
        <v>309.27170979128374</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46542.04</v>
      </c>
      <c r="E416" s="51">
        <f t="shared" si="115"/>
        <v>49816.27</v>
      </c>
      <c r="F416" s="52">
        <f t="shared" si="81"/>
        <v>107.03499459843187</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5557.78</v>
      </c>
      <c r="E418" s="62">
        <f t="shared" si="117"/>
        <v>3613.24</v>
      </c>
      <c r="F418" s="57">
        <f t="shared" si="81"/>
        <v>65.012289079452586</v>
      </c>
    </row>
    <row r="419" spans="1:6" s="75" customFormat="1" ht="20.100000000000001" customHeight="1" x14ac:dyDescent="0.2">
      <c r="A419" s="347" t="s">
        <v>846</v>
      </c>
      <c r="B419" s="348"/>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c r="F637" s="52" t="str">
        <f t="shared" si="119"/>
        <v>-</v>
      </c>
    </row>
    <row r="638" spans="1:6" ht="12.75" customHeight="1" x14ac:dyDescent="0.2">
      <c r="A638" s="53">
        <v>92223</v>
      </c>
      <c r="B638" s="85" t="s">
        <v>1274</v>
      </c>
      <c r="C638" s="50" t="s">
        <v>1275</v>
      </c>
      <c r="D638" s="242">
        <v>0</v>
      </c>
      <c r="E638" s="242"/>
      <c r="F638" s="52" t="str">
        <f t="shared" si="119"/>
        <v>-</v>
      </c>
    </row>
    <row r="639" spans="1:6" ht="12.75" customHeight="1" x14ac:dyDescent="0.2">
      <c r="A639" s="53" t="s">
        <v>609</v>
      </c>
      <c r="B639" s="85" t="s">
        <v>1276</v>
      </c>
      <c r="C639" s="50" t="s">
        <v>1277</v>
      </c>
      <c r="D639" s="51">
        <f t="shared" ref="D639:E639" si="180">D412+D420</f>
        <v>277407.12</v>
      </c>
      <c r="E639" s="51">
        <f t="shared" si="180"/>
        <v>314828.17000000004</v>
      </c>
      <c r="F639" s="52">
        <f t="shared" si="119"/>
        <v>113.48957806129852</v>
      </c>
    </row>
    <row r="640" spans="1:6" ht="12.75" customHeight="1" x14ac:dyDescent="0.2">
      <c r="A640" s="53" t="s">
        <v>609</v>
      </c>
      <c r="B640" s="85" t="s">
        <v>1278</v>
      </c>
      <c r="C640" s="50" t="s">
        <v>1279</v>
      </c>
      <c r="D640" s="51">
        <f t="shared" ref="D640:E640" si="181">D413+D528</f>
        <v>275384.3</v>
      </c>
      <c r="E640" s="51">
        <f t="shared" si="181"/>
        <v>308572.15999999997</v>
      </c>
      <c r="F640" s="52">
        <f t="shared" si="119"/>
        <v>112.05147134386382</v>
      </c>
    </row>
    <row r="641" spans="1:6" ht="12.75" customHeight="1" x14ac:dyDescent="0.2">
      <c r="A641" s="53" t="s">
        <v>609</v>
      </c>
      <c r="B641" s="85" t="s">
        <v>1280</v>
      </c>
      <c r="C641" s="50" t="s">
        <v>1281</v>
      </c>
      <c r="D641" s="51">
        <f t="shared" ref="D641:E641" si="182">IF(D639&gt;=D640,D639-D640,0)</f>
        <v>2022.820000000007</v>
      </c>
      <c r="E641" s="51">
        <f t="shared" si="182"/>
        <v>6256.0100000000675</v>
      </c>
      <c r="F641" s="52">
        <f t="shared" si="119"/>
        <v>309.27170979128374</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46542.04</v>
      </c>
      <c r="E643" s="51">
        <f t="shared" si="184"/>
        <v>49816.27</v>
      </c>
      <c r="F643" s="52">
        <f t="shared" si="119"/>
        <v>107.03499459843187</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48564.860000000008</v>
      </c>
      <c r="E645" s="51">
        <f t="shared" si="186"/>
        <v>56072.280000000064</v>
      </c>
      <c r="F645" s="52">
        <f t="shared" si="119"/>
        <v>115.45854348185098</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40546.31</v>
      </c>
      <c r="E647" s="243">
        <v>47990.05</v>
      </c>
      <c r="F647" s="57">
        <f t="shared" si="119"/>
        <v>118.35861265797061</v>
      </c>
    </row>
    <row r="648" spans="1:6" s="75" customFormat="1" ht="20.100000000000001" customHeight="1" x14ac:dyDescent="0.2">
      <c r="A648" s="347" t="s">
        <v>1294</v>
      </c>
      <c r="B648" s="348"/>
      <c r="C648" s="219"/>
      <c r="D648" s="58"/>
      <c r="E648" s="58"/>
      <c r="F648" s="59"/>
    </row>
    <row r="649" spans="1:6" ht="12.75" customHeight="1" x14ac:dyDescent="0.2">
      <c r="A649" s="53">
        <v>11</v>
      </c>
      <c r="B649" s="85" t="s">
        <v>1295</v>
      </c>
      <c r="C649" s="50" t="s">
        <v>1296</v>
      </c>
      <c r="D649" s="242">
        <v>47945.81</v>
      </c>
      <c r="E649" s="242">
        <v>52836.26</v>
      </c>
      <c r="F649" s="52">
        <f t="shared" ref="F649:F724" si="188">IF(D649&lt;&gt;0,IF(E649/D649&gt;=100,"&gt;&gt;100",E649/D649*100),"-")</f>
        <v>110.19995282173771</v>
      </c>
    </row>
    <row r="650" spans="1:6" ht="12.75" customHeight="1" x14ac:dyDescent="0.2">
      <c r="A650" s="53" t="s">
        <v>1297</v>
      </c>
      <c r="B650" s="85" t="s">
        <v>1298</v>
      </c>
      <c r="C650" s="50" t="s">
        <v>1297</v>
      </c>
      <c r="D650" s="242">
        <v>46752.72</v>
      </c>
      <c r="E650" s="242">
        <v>42251.14</v>
      </c>
      <c r="F650" s="52">
        <f t="shared" si="188"/>
        <v>90.371512074591593</v>
      </c>
    </row>
    <row r="651" spans="1:6" ht="12.75" customHeight="1" x14ac:dyDescent="0.2">
      <c r="A651" s="53" t="s">
        <v>1299</v>
      </c>
      <c r="B651" s="85" t="s">
        <v>1300</v>
      </c>
      <c r="C651" s="50" t="s">
        <v>1299</v>
      </c>
      <c r="D651" s="242">
        <v>40953.11</v>
      </c>
      <c r="E651" s="242">
        <v>34988.239999999998</v>
      </c>
      <c r="F651" s="52">
        <f t="shared" si="188"/>
        <v>85.434879060466955</v>
      </c>
    </row>
    <row r="652" spans="1:6" ht="24" x14ac:dyDescent="0.2">
      <c r="A652" s="53">
        <v>11</v>
      </c>
      <c r="B652" s="85" t="s">
        <v>1301</v>
      </c>
      <c r="C652" s="50" t="s">
        <v>1302</v>
      </c>
      <c r="D652" s="51">
        <f t="shared" ref="D652:E652" si="189">+D649+D650-D651</f>
        <v>53745.42</v>
      </c>
      <c r="E652" s="51">
        <f t="shared" si="189"/>
        <v>60099.159999999996</v>
      </c>
      <c r="F652" s="52">
        <f t="shared" si="188"/>
        <v>111.82191896537417</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27</v>
      </c>
      <c r="E654" s="262">
        <v>28</v>
      </c>
      <c r="F654" s="52">
        <f t="shared" si="188"/>
        <v>103.7037037037037</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22</v>
      </c>
      <c r="E656" s="262">
        <v>23</v>
      </c>
      <c r="F656" s="52">
        <f t="shared" si="188"/>
        <v>104.54545454545455</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232540.79999999999</v>
      </c>
      <c r="E675" s="242">
        <v>272603.52000000002</v>
      </c>
      <c r="F675" s="52">
        <f t="shared" si="188"/>
        <v>117.22825413862859</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16046.17</v>
      </c>
      <c r="E710" s="242">
        <v>16652.93</v>
      </c>
      <c r="F710" s="52">
        <f t="shared" si="188"/>
        <v>103.78133847516263</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22860.34</v>
      </c>
      <c r="E718" s="242">
        <v>26515.39</v>
      </c>
      <c r="F718" s="52">
        <f t="shared" si="188"/>
        <v>115.98860734354781</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530.89</v>
      </c>
      <c r="E720" s="242"/>
      <c r="F720" s="52">
        <f t="shared" si="188"/>
        <v>0</v>
      </c>
    </row>
    <row r="721" spans="1:6" ht="12.75" customHeight="1" x14ac:dyDescent="0.2">
      <c r="A721" s="53" t="s">
        <v>1422</v>
      </c>
      <c r="B721" s="85" t="s">
        <v>1423</v>
      </c>
      <c r="C721" s="50" t="s">
        <v>1422</v>
      </c>
      <c r="D721" s="242">
        <v>1368.34</v>
      </c>
      <c r="E721" s="242">
        <v>1409.33</v>
      </c>
      <c r="F721" s="52">
        <f t="shared" si="188"/>
        <v>102.99560050864551</v>
      </c>
    </row>
    <row r="722" spans="1:6" ht="12.75" customHeight="1" x14ac:dyDescent="0.2">
      <c r="A722" s="53" t="s">
        <v>1424</v>
      </c>
      <c r="B722" s="85" t="s">
        <v>1425</v>
      </c>
      <c r="C722" s="50" t="s">
        <v>1424</v>
      </c>
      <c r="D722" s="242">
        <v>13488.95</v>
      </c>
      <c r="E722" s="242">
        <v>6824.2</v>
      </c>
      <c r="F722" s="52">
        <f t="shared" si="188"/>
        <v>50.591039332194121</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3" t="s">
        <v>1945</v>
      </c>
      <c r="B983" s="344"/>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49" t="s">
        <v>32</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2" t="s">
        <v>1969</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7" t="s">
        <v>2268</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1" t="s">
        <v>1294</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4" t="s">
        <v>2536</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58" t="s">
        <v>2789</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8"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2" t="s">
        <v>2860</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48201.8</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313036.75</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307044.67</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248427.04</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56713.279999999999</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248</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1656.35</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5992.08</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309221.62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303229.53999999998</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245263.8</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56011.65</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297.74</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1656.35</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5992.08</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52016.929999999993</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52016.93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52016.93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8" width="1.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6" t="s">
        <v>2860</v>
      </c>
      <c r="B1" s="361"/>
      <c r="C1" s="361"/>
      <c r="D1" s="361"/>
      <c r="E1" s="71" t="s">
        <v>3002</v>
      </c>
      <c r="F1" s="71"/>
      <c r="G1" s="71"/>
      <c r="H1" s="71"/>
      <c r="I1" s="71"/>
      <c r="J1" s="71"/>
      <c r="K1" s="71"/>
      <c r="L1" s="71"/>
      <c r="M1" s="71"/>
      <c r="N1" s="71"/>
      <c r="O1" s="71"/>
      <c r="P1" s="71"/>
    </row>
    <row r="2" spans="1:16" ht="37.5" customHeight="1" x14ac:dyDescent="0.2">
      <c r="A2" s="366" t="s">
        <v>3003</v>
      </c>
      <c r="B2" s="361"/>
      <c r="C2" s="361"/>
      <c r="D2" s="361"/>
    </row>
    <row r="3" spans="1:16" ht="29.25" customHeight="1" x14ac:dyDescent="0.2">
      <c r="A3" s="125" t="s">
        <v>3004</v>
      </c>
      <c r="B3" s="126" t="s">
        <v>3005</v>
      </c>
      <c r="C3" s="127" t="s">
        <v>3006</v>
      </c>
      <c r="D3" s="123"/>
      <c r="E3" s="124">
        <f>E4+E14+E19+E275+E293+E296+E298</f>
        <v>0</v>
      </c>
      <c r="F3" s="124">
        <f>F4+F14+F19+F275+F293+F296+F298</f>
        <v>3</v>
      </c>
      <c r="G3" s="124">
        <f>IF(RefStr!C12&lt;&gt;"",INT(VALUE(MID(RefStr!C12,1,4))),0)</f>
        <v>2023</v>
      </c>
      <c r="H3" s="128">
        <f>IF(RefStr!C12&lt;&gt;"",INT(VALUE(MID(RefStr!C12,6,2))),0)</f>
        <v>6</v>
      </c>
      <c r="I3" s="129">
        <f>RefStr!C10*1</f>
        <v>21</v>
      </c>
      <c r="J3" s="130" t="str">
        <f>RefStr!H7</f>
        <v>DA</v>
      </c>
      <c r="K3" s="128" t="str">
        <f>RefStr!H9</f>
        <v>NE</v>
      </c>
      <c r="L3" s="128" t="str">
        <f>RefStr!H10</f>
        <v>NE</v>
      </c>
      <c r="M3" s="128" t="str">
        <f>RefStr!H8</f>
        <v>NE</v>
      </c>
      <c r="N3" s="128" t="str">
        <f>RefStr!H11</f>
        <v>DA</v>
      </c>
      <c r="O3" s="131">
        <f>RefStr!C6</f>
        <v>43837</v>
      </c>
      <c r="P3" s="71"/>
    </row>
    <row r="4" spans="1:16" ht="19.5" customHeight="1" x14ac:dyDescent="0.2">
      <c r="A4" s="367" t="s">
        <v>3007</v>
      </c>
      <c r="B4" s="368"/>
      <c r="C4" s="369"/>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63" t="s">
        <v>3020</v>
      </c>
      <c r="B14" s="364"/>
      <c r="C14" s="365"/>
      <c r="D14" s="123"/>
      <c r="E14" s="71">
        <f t="shared" ref="E14:F14" si="3">SUM(E15:E18)</f>
        <v>0</v>
      </c>
      <c r="F14" s="71">
        <f t="shared" si="3"/>
        <v>0</v>
      </c>
      <c r="G14" s="71"/>
      <c r="H14" s="71"/>
      <c r="I14" s="71"/>
      <c r="J14" s="71"/>
      <c r="K14" s="71"/>
      <c r="L14" s="71"/>
      <c r="M14" s="71"/>
      <c r="N14" s="71"/>
      <c r="O14" s="71"/>
      <c r="P14" s="71"/>
    </row>
    <row r="15" spans="1:16" ht="57" customHeight="1" x14ac:dyDescent="0.2">
      <c r="A15" s="133">
        <v>1</v>
      </c>
      <c r="B15" s="134" t="str">
        <f t="shared" ref="B15:B18" si="4">IF(E15=1,"Pogreška",IF(F15=1,"Provjera","O.K."))</f>
        <v>O.K.</v>
      </c>
      <c r="C15" s="116" t="s">
        <v>3021</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4"/>
        <v>O.K.</v>
      </c>
      <c r="C16" s="116" t="s">
        <v>3022</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4"/>
        <v>O.K.</v>
      </c>
      <c r="C17" s="116" t="s">
        <v>3023</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4"/>
        <v>O.K.</v>
      </c>
      <c r="C18" s="116" t="s">
        <v>3024</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
      <c r="A19" s="363" t="s">
        <v>3025</v>
      </c>
      <c r="B19" s="364"/>
      <c r="C19" s="365"/>
      <c r="D19" s="123"/>
      <c r="E19" s="71">
        <f>SUM(E20:E273)</f>
        <v>0</v>
      </c>
      <c r="F19" s="71">
        <f>SUM(F20:F273)</f>
        <v>3</v>
      </c>
      <c r="G19" s="71"/>
      <c r="H19" s="71"/>
      <c r="I19" s="71"/>
      <c r="J19" s="71"/>
      <c r="K19" s="71"/>
      <c r="L19" s="71"/>
      <c r="M19" s="71"/>
      <c r="N19" s="71"/>
      <c r="O19" s="71"/>
      <c r="P19" s="71"/>
    </row>
    <row r="20" spans="1:16" ht="22.5" x14ac:dyDescent="0.2">
      <c r="A20" s="133">
        <v>1</v>
      </c>
      <c r="B20" s="134" t="str">
        <f>IF(E20=1,"Pogreška",IF(F20=1,"Provjera","O.K."))</f>
        <v>O.K.</v>
      </c>
      <c r="C20" s="116" t="s">
        <v>3026</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
      <c r="A21" s="133">
        <v>2</v>
      </c>
      <c r="B21" s="134" t="str">
        <f t="shared" ref="B21:B32" si="8">IF(E21=1,"Pogreška",IF(F21=1,"Provjera","O.K."))</f>
        <v>O.K.</v>
      </c>
      <c r="C21" s="117" t="s">
        <v>3027</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
      <c r="A22" s="133">
        <v>3</v>
      </c>
      <c r="B22" s="134" t="str">
        <f t="shared" si="8"/>
        <v>O.K.</v>
      </c>
      <c r="C22" s="117" t="s">
        <v>3028</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
      <c r="A23" s="133">
        <v>4</v>
      </c>
      <c r="B23" s="134" t="str">
        <f t="shared" si="8"/>
        <v>O.K.</v>
      </c>
      <c r="C23" s="117" t="s">
        <v>3029</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
      <c r="A24" s="133">
        <v>5</v>
      </c>
      <c r="B24" s="134" t="str">
        <f t="shared" si="8"/>
        <v>O.K.</v>
      </c>
      <c r="C24" s="117" t="s">
        <v>3030</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
      <c r="A25" s="133">
        <v>6</v>
      </c>
      <c r="B25" s="134" t="str">
        <f t="shared" si="8"/>
        <v>O.K.</v>
      </c>
      <c r="C25" s="117" t="s">
        <v>3031</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
      <c r="A26" s="133">
        <v>7</v>
      </c>
      <c r="B26" s="134" t="str">
        <f t="shared" si="8"/>
        <v>O.K.</v>
      </c>
      <c r="C26" s="117" t="s">
        <v>3032</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
      <c r="A27" s="133">
        <v>8</v>
      </c>
      <c r="B27" s="134" t="str">
        <f t="shared" si="8"/>
        <v>O.K.</v>
      </c>
      <c r="C27" s="117" t="s">
        <v>3033</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
      <c r="A28" s="133">
        <v>9</v>
      </c>
      <c r="B28" s="134" t="str">
        <f t="shared" si="8"/>
        <v>O.K.</v>
      </c>
      <c r="C28" s="117" t="s">
        <v>3034</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
      <c r="A29" s="133">
        <v>10</v>
      </c>
      <c r="B29" s="134" t="str">
        <f t="shared" si="8"/>
        <v>O.K.</v>
      </c>
      <c r="C29" s="117" t="s">
        <v>3035</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
      <c r="A30" s="133">
        <v>11</v>
      </c>
      <c r="B30" s="134" t="str">
        <f t="shared" si="8"/>
        <v>O.K.</v>
      </c>
      <c r="C30" s="117" t="s">
        <v>3036</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
      <c r="A31" s="133">
        <v>238</v>
      </c>
      <c r="B31" s="134" t="str">
        <f t="shared" si="8"/>
        <v>O.K.</v>
      </c>
      <c r="C31" s="117" t="s">
        <v>3037</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
      <c r="A32" s="133">
        <v>239</v>
      </c>
      <c r="B32" s="134" t="str">
        <f t="shared" si="8"/>
        <v>O.K.</v>
      </c>
      <c r="C32" s="117" t="s">
        <v>3038</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
      <c r="A33" s="133">
        <v>12</v>
      </c>
      <c r="B33" s="134" t="str">
        <f t="shared" ref="B33:B38" si="10">IF(E33=1,"Pogreška",IF(F33=1,"Provjera","O.K."))</f>
        <v>O.K.</v>
      </c>
      <c r="C33" s="117" t="s">
        <v>3039</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
      <c r="A34" s="133">
        <v>13</v>
      </c>
      <c r="B34" s="134" t="str">
        <f t="shared" si="10"/>
        <v>O.K.</v>
      </c>
      <c r="C34" s="117" t="s">
        <v>3040</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
      <c r="A35" s="133">
        <v>14</v>
      </c>
      <c r="B35" s="134" t="str">
        <f t="shared" si="10"/>
        <v>O.K.</v>
      </c>
      <c r="C35" s="117" t="s">
        <v>3041</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
      <c r="A36" s="133">
        <v>15</v>
      </c>
      <c r="B36" s="134" t="str">
        <f t="shared" si="10"/>
        <v>O.K.</v>
      </c>
      <c r="C36" s="117" t="s">
        <v>3042</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
      <c r="A37" s="133">
        <v>16</v>
      </c>
      <c r="B37" s="134" t="str">
        <f t="shared" si="10"/>
        <v>O.K.</v>
      </c>
      <c r="C37" s="117" t="s">
        <v>3043</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
      <c r="A38" s="133">
        <v>240</v>
      </c>
      <c r="B38" s="134" t="str">
        <f t="shared" si="10"/>
        <v>O.K.</v>
      </c>
      <c r="C38" s="117" t="s">
        <v>3044</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
      <c r="A39" s="133">
        <v>17</v>
      </c>
      <c r="B39" s="134" t="str">
        <f t="shared" ref="B39:B93" si="11">IF(E39=1,"Pogreška",IF(F39=1,"Provjera","O.K."))</f>
        <v>O.K.</v>
      </c>
      <c r="C39" s="117" t="s">
        <v>3045</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
      <c r="A40" s="133">
        <v>18</v>
      </c>
      <c r="B40" s="134" t="str">
        <f t="shared" si="11"/>
        <v>O.K.</v>
      </c>
      <c r="C40" s="117" t="s">
        <v>3046</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
      <c r="A41" s="133">
        <v>19</v>
      </c>
      <c r="B41" s="134" t="str">
        <f t="shared" si="11"/>
        <v>O.K.</v>
      </c>
      <c r="C41" s="117" t="s">
        <v>3047</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
      <c r="A42" s="133">
        <v>20</v>
      </c>
      <c r="B42" s="134" t="str">
        <f t="shared" si="11"/>
        <v>O.K.</v>
      </c>
      <c r="C42" s="117" t="s">
        <v>3048</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
      <c r="A43" s="133">
        <v>21</v>
      </c>
      <c r="B43" s="134" t="str">
        <f t="shared" si="11"/>
        <v>O.K.</v>
      </c>
      <c r="C43" s="117" t="s">
        <v>3049</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
      <c r="A44" s="133">
        <v>22</v>
      </c>
      <c r="B44" s="134" t="str">
        <f t="shared" si="11"/>
        <v>O.K.</v>
      </c>
      <c r="C44" s="117" t="s">
        <v>3050</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
      <c r="A45" s="133">
        <v>23</v>
      </c>
      <c r="B45" s="134" t="str">
        <f t="shared" si="11"/>
        <v>O.K.</v>
      </c>
      <c r="C45" s="117" t="s">
        <v>3051</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
      <c r="A46" s="133">
        <v>24</v>
      </c>
      <c r="B46" s="134" t="str">
        <f t="shared" si="11"/>
        <v>O.K.</v>
      </c>
      <c r="C46" s="117" t="s">
        <v>3052</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
      <c r="A47" s="133">
        <v>25</v>
      </c>
      <c r="B47" s="134" t="str">
        <f t="shared" si="11"/>
        <v>O.K.</v>
      </c>
      <c r="C47" s="117" t="s">
        <v>3053</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
      <c r="A48" s="133">
        <v>26</v>
      </c>
      <c r="B48" s="134" t="str">
        <f t="shared" si="11"/>
        <v>O.K.</v>
      </c>
      <c r="C48" s="117" t="s">
        <v>3054</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
      <c r="A49" s="133">
        <v>27</v>
      </c>
      <c r="B49" s="134" t="str">
        <f t="shared" si="11"/>
        <v>O.K.</v>
      </c>
      <c r="C49" s="117" t="s">
        <v>3055</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
      <c r="A50" s="133">
        <v>28</v>
      </c>
      <c r="B50" s="134" t="str">
        <f t="shared" si="11"/>
        <v>O.K.</v>
      </c>
      <c r="C50" s="117" t="s">
        <v>3056</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
      <c r="A51" s="133">
        <v>29</v>
      </c>
      <c r="B51" s="134" t="str">
        <f t="shared" si="11"/>
        <v>O.K.</v>
      </c>
      <c r="C51" s="117" t="s">
        <v>3057</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
      <c r="A52" s="133">
        <v>30</v>
      </c>
      <c r="B52" s="134" t="str">
        <f t="shared" si="11"/>
        <v>O.K.</v>
      </c>
      <c r="C52" s="117" t="s">
        <v>3058</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
      <c r="A53" s="133">
        <v>31</v>
      </c>
      <c r="B53" s="134" t="str">
        <f t="shared" si="11"/>
        <v>O.K.</v>
      </c>
      <c r="C53" s="117" t="s">
        <v>3059</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
      <c r="A54" s="133">
        <v>32</v>
      </c>
      <c r="B54" s="134" t="str">
        <f t="shared" si="11"/>
        <v>O.K.</v>
      </c>
      <c r="C54" s="117" t="s">
        <v>3060</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
      <c r="A55" s="133">
        <v>33</v>
      </c>
      <c r="B55" s="134" t="str">
        <f t="shared" si="11"/>
        <v>O.K.</v>
      </c>
      <c r="C55" s="117" t="s">
        <v>3061</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
      <c r="A56" s="133">
        <v>34</v>
      </c>
      <c r="B56" s="134" t="str">
        <f t="shared" si="11"/>
        <v>O.K.</v>
      </c>
      <c r="C56" s="117" t="s">
        <v>3062</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
      <c r="A57" s="133">
        <v>35</v>
      </c>
      <c r="B57" s="134" t="str">
        <f t="shared" si="11"/>
        <v>O.K.</v>
      </c>
      <c r="C57" s="117" t="s">
        <v>3063</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
      <c r="A58" s="133">
        <v>36</v>
      </c>
      <c r="B58" s="134" t="str">
        <f t="shared" si="11"/>
        <v>O.K.</v>
      </c>
      <c r="C58" s="117" t="s">
        <v>3064</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
      <c r="A59" s="133">
        <v>37</v>
      </c>
      <c r="B59" s="134" t="str">
        <f t="shared" si="11"/>
        <v>O.K.</v>
      </c>
      <c r="C59" s="117" t="s">
        <v>3065</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
      <c r="A60" s="133">
        <v>241</v>
      </c>
      <c r="B60" s="134" t="str">
        <f t="shared" si="11"/>
        <v>O.K.</v>
      </c>
      <c r="C60" s="117" t="s">
        <v>3066</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
      <c r="A61" s="133">
        <v>242</v>
      </c>
      <c r="B61" s="134" t="str">
        <f t="shared" si="11"/>
        <v>O.K.</v>
      </c>
      <c r="C61" s="117" t="s">
        <v>3067</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
      <c r="A62" s="133">
        <v>243</v>
      </c>
      <c r="B62" s="134" t="str">
        <f t="shared" si="11"/>
        <v>O.K.</v>
      </c>
      <c r="C62" s="117" t="s">
        <v>3068</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
      <c r="A63" s="133">
        <v>38</v>
      </c>
      <c r="B63" s="134" t="str">
        <f t="shared" si="11"/>
        <v>O.K.</v>
      </c>
      <c r="C63" s="117" t="s">
        <v>3069</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
      <c r="A64" s="133">
        <v>39</v>
      </c>
      <c r="B64" s="134" t="str">
        <f t="shared" si="11"/>
        <v>O.K.</v>
      </c>
      <c r="C64" s="117" t="s">
        <v>3070</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
      <c r="A65" s="133">
        <v>40</v>
      </c>
      <c r="B65" s="134" t="str">
        <f t="shared" si="11"/>
        <v>O.K.</v>
      </c>
      <c r="C65" s="117" t="s">
        <v>3071</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
      <c r="A66" s="133">
        <v>41</v>
      </c>
      <c r="B66" s="134" t="str">
        <f t="shared" si="11"/>
        <v>O.K.</v>
      </c>
      <c r="C66" s="117" t="s">
        <v>3072</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
      <c r="A67" s="133">
        <v>42</v>
      </c>
      <c r="B67" s="134" t="str">
        <f t="shared" si="11"/>
        <v>O.K.</v>
      </c>
      <c r="C67" s="117" t="s">
        <v>3073</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
      <c r="A68" s="133">
        <v>43</v>
      </c>
      <c r="B68" s="134" t="str">
        <f t="shared" si="11"/>
        <v>O.K.</v>
      </c>
      <c r="C68" s="117" t="s">
        <v>3074</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
      <c r="A69" s="133">
        <v>44</v>
      </c>
      <c r="B69" s="134" t="str">
        <f t="shared" si="11"/>
        <v>O.K.</v>
      </c>
      <c r="C69" s="117" t="s">
        <v>3075</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
      <c r="A70" s="133">
        <v>45</v>
      </c>
      <c r="B70" s="134" t="str">
        <f t="shared" si="11"/>
        <v>O.K.</v>
      </c>
      <c r="C70" s="117" t="s">
        <v>3076</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
      <c r="A71" s="133">
        <v>46</v>
      </c>
      <c r="B71" s="134" t="str">
        <f t="shared" si="11"/>
        <v>O.K.</v>
      </c>
      <c r="C71" s="117" t="s">
        <v>3077</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
      <c r="A72" s="133">
        <v>47</v>
      </c>
      <c r="B72" s="134" t="str">
        <f t="shared" si="11"/>
        <v>O.K.</v>
      </c>
      <c r="C72" s="117" t="s">
        <v>3078</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
      <c r="A73" s="133">
        <v>48</v>
      </c>
      <c r="B73" s="134" t="str">
        <f t="shared" si="11"/>
        <v>O.K.</v>
      </c>
      <c r="C73" s="117" t="s">
        <v>3079</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
      <c r="A74" s="133">
        <v>244</v>
      </c>
      <c r="B74" s="134" t="str">
        <f t="shared" si="11"/>
        <v>O.K.</v>
      </c>
      <c r="C74" s="117" t="s">
        <v>3080</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
      <c r="A75" s="133">
        <v>49</v>
      </c>
      <c r="B75" s="134" t="str">
        <f t="shared" si="11"/>
        <v>O.K.</v>
      </c>
      <c r="C75" s="120" t="s">
        <v>3081</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
      <c r="A76" s="133">
        <v>50</v>
      </c>
      <c r="B76" s="134" t="str">
        <f t="shared" si="11"/>
        <v>O.K.</v>
      </c>
      <c r="C76" s="120" t="s">
        <v>3082</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
      <c r="A77" s="133">
        <v>51</v>
      </c>
      <c r="B77" s="134" t="str">
        <f t="shared" si="11"/>
        <v>O.K.</v>
      </c>
      <c r="C77" s="120" t="s">
        <v>3083</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
      <c r="A78" s="133">
        <v>52</v>
      </c>
      <c r="B78" s="134" t="str">
        <f t="shared" si="11"/>
        <v>O.K.</v>
      </c>
      <c r="C78" s="120" t="s">
        <v>3084</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
      <c r="A79" s="133">
        <v>53</v>
      </c>
      <c r="B79" s="134" t="str">
        <f t="shared" si="11"/>
        <v>O.K.</v>
      </c>
      <c r="C79" s="120" t="s">
        <v>3085</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
      <c r="A80" s="133">
        <v>54</v>
      </c>
      <c r="B80" s="134" t="str">
        <f t="shared" si="11"/>
        <v>O.K.</v>
      </c>
      <c r="C80" s="120" t="s">
        <v>3086</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
      <c r="A81" s="133">
        <v>55</v>
      </c>
      <c r="B81" s="134" t="str">
        <f t="shared" si="11"/>
        <v>O.K.</v>
      </c>
      <c r="C81" s="120" t="s">
        <v>3087</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
      <c r="A82" s="133">
        <v>56</v>
      </c>
      <c r="B82" s="134" t="str">
        <f t="shared" si="11"/>
        <v>O.K.</v>
      </c>
      <c r="C82" s="120" t="s">
        <v>3088</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
      <c r="A83" s="133">
        <v>57</v>
      </c>
      <c r="B83" s="134" t="str">
        <f t="shared" si="11"/>
        <v>O.K.</v>
      </c>
      <c r="C83" s="120" t="s">
        <v>3089</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
      <c r="A84" s="133">
        <v>58</v>
      </c>
      <c r="B84" s="134" t="str">
        <f t="shared" si="11"/>
        <v>O.K.</v>
      </c>
      <c r="C84" s="120" t="s">
        <v>3090</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
      <c r="A85" s="133">
        <v>59</v>
      </c>
      <c r="B85" s="134" t="str">
        <f t="shared" si="11"/>
        <v>O.K.</v>
      </c>
      <c r="C85" s="117" t="s">
        <v>3091</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
      <c r="A86" s="133">
        <v>60</v>
      </c>
      <c r="B86" s="134" t="str">
        <f t="shared" si="11"/>
        <v>O.K.</v>
      </c>
      <c r="C86" s="120" t="s">
        <v>3092</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
      <c r="A87" s="133">
        <v>61</v>
      </c>
      <c r="B87" s="134" t="str">
        <f t="shared" si="11"/>
        <v>O.K.</v>
      </c>
      <c r="C87" s="120" t="s">
        <v>3093</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
      <c r="A88" s="133">
        <v>62</v>
      </c>
      <c r="B88" s="134" t="str">
        <f t="shared" si="11"/>
        <v>O.K.</v>
      </c>
      <c r="C88" s="120" t="s">
        <v>3094</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
      <c r="A89" s="133">
        <v>63</v>
      </c>
      <c r="B89" s="134" t="str">
        <f t="shared" si="11"/>
        <v>O.K.</v>
      </c>
      <c r="C89" s="120" t="s">
        <v>3095</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
      <c r="A90" s="133">
        <v>64</v>
      </c>
      <c r="B90" s="134" t="str">
        <f t="shared" si="11"/>
        <v>O.K.</v>
      </c>
      <c r="C90" s="120" t="s">
        <v>3096</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
      <c r="A91" s="133">
        <v>65</v>
      </c>
      <c r="B91" s="134" t="str">
        <f t="shared" si="11"/>
        <v>O.K.</v>
      </c>
      <c r="C91" s="120" t="s">
        <v>3097</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
      <c r="A92" s="133">
        <v>66</v>
      </c>
      <c r="B92" s="134" t="str">
        <f t="shared" si="11"/>
        <v>O.K.</v>
      </c>
      <c r="C92" s="117" t="s">
        <v>3098</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
      <c r="A93" s="133">
        <v>67</v>
      </c>
      <c r="B93" s="134" t="str">
        <f t="shared" si="11"/>
        <v>O.K.</v>
      </c>
      <c r="C93" s="117" t="s">
        <v>3099</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
      <c r="A94" s="133">
        <v>68</v>
      </c>
      <c r="B94" s="134" t="str">
        <f t="shared" ref="B94:B162" si="14">IF(E94=1,"Pogreška",IF(F94=1,"Provjera","O.K."))</f>
        <v>O.K.</v>
      </c>
      <c r="C94" s="117" t="s">
        <v>3100</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
      <c r="A95" s="133">
        <v>69</v>
      </c>
      <c r="B95" s="134" t="str">
        <f t="shared" si="14"/>
        <v>O.K.</v>
      </c>
      <c r="C95" s="117" t="s">
        <v>3101</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
      <c r="A96" s="133">
        <v>70</v>
      </c>
      <c r="B96" s="134" t="str">
        <f t="shared" si="14"/>
        <v>O.K.</v>
      </c>
      <c r="C96" s="117" t="s">
        <v>3102</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
      <c r="A97" s="133">
        <v>71</v>
      </c>
      <c r="B97" s="134" t="str">
        <f t="shared" si="14"/>
        <v>O.K.</v>
      </c>
      <c r="C97" s="117" t="s">
        <v>3103</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
      <c r="A98" s="133">
        <v>72</v>
      </c>
      <c r="B98" s="134" t="str">
        <f t="shared" si="14"/>
        <v>O.K.</v>
      </c>
      <c r="C98" s="117" t="s">
        <v>3104</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
      <c r="A99" s="133">
        <v>73</v>
      </c>
      <c r="B99" s="134" t="str">
        <f t="shared" si="14"/>
        <v>O.K.</v>
      </c>
      <c r="C99" s="117" t="s">
        <v>3105</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
      <c r="A100" s="133">
        <v>74</v>
      </c>
      <c r="B100" s="134" t="str">
        <f t="shared" si="14"/>
        <v>O.K.</v>
      </c>
      <c r="C100" s="117" t="s">
        <v>3106</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
      <c r="A101" s="133">
        <v>75</v>
      </c>
      <c r="B101" s="134" t="str">
        <f t="shared" si="14"/>
        <v>O.K.</v>
      </c>
      <c r="C101" s="117" t="s">
        <v>3107</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
      <c r="A102" s="133">
        <v>76</v>
      </c>
      <c r="B102" s="134" t="str">
        <f t="shared" si="14"/>
        <v>O.K.</v>
      </c>
      <c r="C102" s="117" t="s">
        <v>3108</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
      <c r="A103" s="133">
        <v>77</v>
      </c>
      <c r="B103" s="134" t="str">
        <f t="shared" si="14"/>
        <v>O.K.</v>
      </c>
      <c r="C103" s="117" t="s">
        <v>3109</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
      <c r="A104" s="133">
        <v>78</v>
      </c>
      <c r="B104" s="134" t="str">
        <f t="shared" si="14"/>
        <v>O.K.</v>
      </c>
      <c r="C104" s="117" t="s">
        <v>3110</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
      <c r="A105" s="133">
        <v>79</v>
      </c>
      <c r="B105" s="134" t="str">
        <f t="shared" si="14"/>
        <v>O.K.</v>
      </c>
      <c r="C105" s="117" t="s">
        <v>3111</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
      <c r="A106" s="133">
        <v>80</v>
      </c>
      <c r="B106" s="134" t="str">
        <f t="shared" si="14"/>
        <v>O.K.</v>
      </c>
      <c r="C106" s="117" t="s">
        <v>3112</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
      <c r="A107" s="133">
        <v>81</v>
      </c>
      <c r="B107" s="134" t="str">
        <f t="shared" si="14"/>
        <v>O.K.</v>
      </c>
      <c r="C107" s="117" t="s">
        <v>3113</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
      <c r="A108" s="133">
        <v>82</v>
      </c>
      <c r="B108" s="134" t="str">
        <f t="shared" si="14"/>
        <v>O.K.</v>
      </c>
      <c r="C108" s="117" t="s">
        <v>3114</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
      <c r="A109" s="133">
        <v>83</v>
      </c>
      <c r="B109" s="134" t="str">
        <f t="shared" si="14"/>
        <v>O.K.</v>
      </c>
      <c r="C109" s="117" t="s">
        <v>3115</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
      <c r="A110" s="133">
        <v>84</v>
      </c>
      <c r="B110" s="134" t="str">
        <f t="shared" si="14"/>
        <v>O.K.</v>
      </c>
      <c r="C110" s="117" t="s">
        <v>3116</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
      <c r="A111" s="133">
        <v>85</v>
      </c>
      <c r="B111" s="134" t="str">
        <f t="shared" si="14"/>
        <v>O.K.</v>
      </c>
      <c r="C111" s="117" t="s">
        <v>3117</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
      <c r="A112" s="133">
        <v>86</v>
      </c>
      <c r="B112" s="134" t="str">
        <f t="shared" si="14"/>
        <v>O.K.</v>
      </c>
      <c r="C112" s="117" t="s">
        <v>3118</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
      <c r="A113" s="133">
        <v>87</v>
      </c>
      <c r="B113" s="134" t="str">
        <f t="shared" si="14"/>
        <v>O.K.</v>
      </c>
      <c r="C113" s="117" t="s">
        <v>3119</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
      <c r="A114" s="133">
        <v>88</v>
      </c>
      <c r="B114" s="134" t="str">
        <f t="shared" si="14"/>
        <v>O.K.</v>
      </c>
      <c r="C114" s="117" t="s">
        <v>3120</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
      <c r="A115" s="133">
        <v>89</v>
      </c>
      <c r="B115" s="134" t="str">
        <f t="shared" si="14"/>
        <v>O.K.</v>
      </c>
      <c r="C115" s="117" t="s">
        <v>3121</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
      <c r="A116" s="133">
        <v>90</v>
      </c>
      <c r="B116" s="134" t="str">
        <f t="shared" si="14"/>
        <v>O.K.</v>
      </c>
      <c r="C116" s="117" t="s">
        <v>3122</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
      <c r="A117" s="133">
        <v>91</v>
      </c>
      <c r="B117" s="134" t="str">
        <f t="shared" si="14"/>
        <v>O.K.</v>
      </c>
      <c r="C117" s="117" t="s">
        <v>3123</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
      <c r="A118" s="133">
        <v>92</v>
      </c>
      <c r="B118" s="134" t="str">
        <f t="shared" si="14"/>
        <v>O.K.</v>
      </c>
      <c r="C118" s="120" t="s">
        <v>3124</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
      <c r="A119" s="133">
        <v>93</v>
      </c>
      <c r="B119" s="134" t="str">
        <f t="shared" si="14"/>
        <v>O.K.</v>
      </c>
      <c r="C119" s="120" t="s">
        <v>3125</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
      <c r="A120" s="133">
        <v>94</v>
      </c>
      <c r="B120" s="134" t="str">
        <f t="shared" si="14"/>
        <v>O.K.</v>
      </c>
      <c r="C120" s="120" t="s">
        <v>3126</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
      <c r="A121" s="133">
        <v>95</v>
      </c>
      <c r="B121" s="134" t="str">
        <f t="shared" si="14"/>
        <v>O.K.</v>
      </c>
      <c r="C121" s="120" t="s">
        <v>3127</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
      <c r="A122" s="133">
        <v>96</v>
      </c>
      <c r="B122" s="134" t="str">
        <f t="shared" si="14"/>
        <v>O.K.</v>
      </c>
      <c r="C122" s="120" t="s">
        <v>3128</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
      <c r="A123" s="133">
        <v>97</v>
      </c>
      <c r="B123" s="134" t="str">
        <f t="shared" si="14"/>
        <v>O.K.</v>
      </c>
      <c r="C123" s="120" t="s">
        <v>3129</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
      <c r="A124" s="133">
        <v>98</v>
      </c>
      <c r="B124" s="134" t="str">
        <f t="shared" si="14"/>
        <v>O.K.</v>
      </c>
      <c r="C124" s="120" t="s">
        <v>3130</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
      <c r="A125" s="133">
        <v>99</v>
      </c>
      <c r="B125" s="134" t="str">
        <f t="shared" si="14"/>
        <v>O.K.</v>
      </c>
      <c r="C125" s="120" t="s">
        <v>3131</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
      <c r="A126" s="133">
        <v>100</v>
      </c>
      <c r="B126" s="134" t="str">
        <f t="shared" si="14"/>
        <v>O.K.</v>
      </c>
      <c r="C126" s="120" t="s">
        <v>3132</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
      <c r="A127" s="133">
        <v>101</v>
      </c>
      <c r="B127" s="134" t="str">
        <f t="shared" si="14"/>
        <v>O.K.</v>
      </c>
      <c r="C127" s="120" t="s">
        <v>3133</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
      <c r="A128" s="133">
        <v>102</v>
      </c>
      <c r="B128" s="134" t="str">
        <f t="shared" si="14"/>
        <v>O.K.</v>
      </c>
      <c r="C128" s="120" t="s">
        <v>3134</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
      <c r="A129" s="133">
        <v>103</v>
      </c>
      <c r="B129" s="134" t="str">
        <f t="shared" si="14"/>
        <v>O.K.</v>
      </c>
      <c r="C129" s="120" t="s">
        <v>3135</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
      <c r="A130" s="133">
        <v>104</v>
      </c>
      <c r="B130" s="134" t="str">
        <f t="shared" si="14"/>
        <v>O.K.</v>
      </c>
      <c r="C130" s="120" t="s">
        <v>3136</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
      <c r="A131" s="133">
        <v>105</v>
      </c>
      <c r="B131" s="134" t="str">
        <f t="shared" si="14"/>
        <v>O.K.</v>
      </c>
      <c r="C131" s="120" t="s">
        <v>3137</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
      <c r="A132" s="133">
        <v>106</v>
      </c>
      <c r="B132" s="134" t="str">
        <f t="shared" si="14"/>
        <v>O.K.</v>
      </c>
      <c r="C132" s="120" t="s">
        <v>3138</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
      <c r="A133" s="133">
        <v>107</v>
      </c>
      <c r="B133" s="134" t="str">
        <f t="shared" si="14"/>
        <v>O.K.</v>
      </c>
      <c r="C133" s="120" t="s">
        <v>3139</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
      <c r="A134" s="133">
        <v>108</v>
      </c>
      <c r="B134" s="134" t="str">
        <f t="shared" si="14"/>
        <v>O.K.</v>
      </c>
      <c r="C134" s="120" t="s">
        <v>3140</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
      <c r="A135" s="133">
        <v>109</v>
      </c>
      <c r="B135" s="134" t="str">
        <f t="shared" si="14"/>
        <v>O.K.</v>
      </c>
      <c r="C135" s="117" t="s">
        <v>3141</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
      <c r="A136" s="133">
        <v>110</v>
      </c>
      <c r="B136" s="134" t="str">
        <f t="shared" si="14"/>
        <v>O.K.</v>
      </c>
      <c r="C136" s="117" t="s">
        <v>3142</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
      <c r="A137" s="133">
        <v>111</v>
      </c>
      <c r="B137" s="134" t="str">
        <f t="shared" si="14"/>
        <v>O.K.</v>
      </c>
      <c r="C137" s="117" t="s">
        <v>3143</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
      <c r="A138" s="133">
        <v>112</v>
      </c>
      <c r="B138" s="134" t="str">
        <f t="shared" si="14"/>
        <v>O.K.</v>
      </c>
      <c r="C138" s="117" t="s">
        <v>3144</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
      <c r="A139" s="133">
        <v>113</v>
      </c>
      <c r="B139" s="134" t="str">
        <f t="shared" si="14"/>
        <v>O.K.</v>
      </c>
      <c r="C139" s="117" t="s">
        <v>3145</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
      <c r="A140" s="133">
        <v>114</v>
      </c>
      <c r="B140" s="134" t="str">
        <f t="shared" si="14"/>
        <v>O.K.</v>
      </c>
      <c r="C140" s="117" t="s">
        <v>3146</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
      <c r="A141" s="133">
        <v>115</v>
      </c>
      <c r="B141" s="134" t="str">
        <f t="shared" si="14"/>
        <v>O.K.</v>
      </c>
      <c r="C141" s="117" t="s">
        <v>3147</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
      <c r="A142" s="133">
        <v>116</v>
      </c>
      <c r="B142" s="134" t="str">
        <f t="shared" si="14"/>
        <v>O.K.</v>
      </c>
      <c r="C142" s="117" t="s">
        <v>3148</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
      <c r="A143" s="133">
        <v>117</v>
      </c>
      <c r="B143" s="134" t="str">
        <f t="shared" si="14"/>
        <v>O.K.</v>
      </c>
      <c r="C143" s="117" t="s">
        <v>3149</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
      <c r="A144" s="133">
        <v>118</v>
      </c>
      <c r="B144" s="134" t="str">
        <f t="shared" si="14"/>
        <v>O.K.</v>
      </c>
      <c r="C144" s="117" t="s">
        <v>3150</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
      <c r="A145" s="133">
        <v>119</v>
      </c>
      <c r="B145" s="134" t="str">
        <f t="shared" si="14"/>
        <v>O.K.</v>
      </c>
      <c r="C145" s="117" t="s">
        <v>3151</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
      <c r="A146" s="133">
        <v>120</v>
      </c>
      <c r="B146" s="134" t="str">
        <f t="shared" si="14"/>
        <v>O.K.</v>
      </c>
      <c r="C146" s="117" t="s">
        <v>3152</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
      <c r="A147" s="133">
        <v>121</v>
      </c>
      <c r="B147" s="134" t="str">
        <f t="shared" si="14"/>
        <v>O.K.</v>
      </c>
      <c r="C147" s="117" t="s">
        <v>3153</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
      <c r="A148" s="133">
        <v>122</v>
      </c>
      <c r="B148" s="134" t="str">
        <f t="shared" si="14"/>
        <v>O.K.</v>
      </c>
      <c r="C148" s="117" t="s">
        <v>3154</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
      <c r="A149" s="133">
        <v>123</v>
      </c>
      <c r="B149" s="134" t="str">
        <f t="shared" si="14"/>
        <v>O.K.</v>
      </c>
      <c r="C149" s="117" t="s">
        <v>3155</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
      <c r="A150" s="133">
        <v>124</v>
      </c>
      <c r="B150" s="134" t="str">
        <f t="shared" si="14"/>
        <v>O.K.</v>
      </c>
      <c r="C150" s="118" t="s">
        <v>3156</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
      <c r="A151" s="133">
        <v>125</v>
      </c>
      <c r="B151" s="134" t="str">
        <f t="shared" si="14"/>
        <v>O.K.</v>
      </c>
      <c r="C151" s="117" t="s">
        <v>3157</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
      <c r="A152" s="133">
        <v>126</v>
      </c>
      <c r="B152" s="134" t="str">
        <f t="shared" si="14"/>
        <v>O.K.</v>
      </c>
      <c r="C152" s="117" t="s">
        <v>3158</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
      <c r="A153" s="133">
        <v>127</v>
      </c>
      <c r="B153" s="134" t="str">
        <f t="shared" si="14"/>
        <v>O.K.</v>
      </c>
      <c r="C153" s="117" t="s">
        <v>3159</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
      <c r="A154" s="133">
        <v>128</v>
      </c>
      <c r="B154" s="134" t="str">
        <f t="shared" si="14"/>
        <v>O.K.</v>
      </c>
      <c r="C154" s="117" t="s">
        <v>3160</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
      <c r="A155" s="133">
        <v>129</v>
      </c>
      <c r="B155" s="134" t="str">
        <f t="shared" si="14"/>
        <v>O.K.</v>
      </c>
      <c r="C155" s="117" t="s">
        <v>3161</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
      <c r="A156" s="133">
        <v>130</v>
      </c>
      <c r="B156" s="134" t="str">
        <f t="shared" si="14"/>
        <v>O.K.</v>
      </c>
      <c r="C156" s="117" t="s">
        <v>3162</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
      <c r="A157" s="133">
        <v>131</v>
      </c>
      <c r="B157" s="134" t="str">
        <f t="shared" si="14"/>
        <v>O.K.</v>
      </c>
      <c r="C157" s="117" t="s">
        <v>3163</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
      <c r="A158" s="133">
        <v>132</v>
      </c>
      <c r="B158" s="134" t="str">
        <f t="shared" si="14"/>
        <v>O.K.</v>
      </c>
      <c r="C158" s="117" t="s">
        <v>3164</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
      <c r="A159" s="133">
        <v>133</v>
      </c>
      <c r="B159" s="134" t="str">
        <f t="shared" si="14"/>
        <v>O.K.</v>
      </c>
      <c r="C159" s="117" t="s">
        <v>3165</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
      <c r="A160" s="133">
        <v>135</v>
      </c>
      <c r="B160" s="134" t="str">
        <f t="shared" si="14"/>
        <v>O.K.</v>
      </c>
      <c r="C160" s="118" t="s">
        <v>3166</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
      <c r="A161" s="133">
        <v>136</v>
      </c>
      <c r="B161" s="134" t="str">
        <f t="shared" si="14"/>
        <v>O.K.</v>
      </c>
      <c r="C161" s="119" t="s">
        <v>3167</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
      <c r="A162" s="133">
        <v>137</v>
      </c>
      <c r="B162" s="134" t="str">
        <f t="shared" si="14"/>
        <v>O.K.</v>
      </c>
      <c r="C162" s="118" t="s">
        <v>3168</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
      <c r="A163" s="133">
        <v>245</v>
      </c>
      <c r="B163" s="134" t="str">
        <f t="shared" ref="B163:B204" si="17">IF(E163=1,"Pogreška",IF(F163=1,"Provjera","O.K."))</f>
        <v>O.K.</v>
      </c>
      <c r="C163" s="119" t="s">
        <v>3169</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
      <c r="A164" s="133">
        <v>138</v>
      </c>
      <c r="B164" s="134" t="str">
        <f t="shared" si="17"/>
        <v>O.K.</v>
      </c>
      <c r="C164" s="118" t="s">
        <v>3170</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
      <c r="A165" s="133">
        <v>139</v>
      </c>
      <c r="B165" s="134" t="str">
        <f t="shared" si="17"/>
        <v>O.K.</v>
      </c>
      <c r="C165" s="119" t="s">
        <v>3171</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
      <c r="A166" s="133">
        <v>246</v>
      </c>
      <c r="B166" s="134" t="str">
        <f t="shared" si="17"/>
        <v>O.K.</v>
      </c>
      <c r="C166" s="119" t="s">
        <v>3172</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
      <c r="A167" s="133">
        <v>247</v>
      </c>
      <c r="B167" s="134" t="str">
        <f t="shared" si="17"/>
        <v>O.K.</v>
      </c>
      <c r="C167" s="297" t="s">
        <v>3173</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
      <c r="A168" s="133">
        <v>248</v>
      </c>
      <c r="B168" s="134" t="str">
        <f t="shared" si="17"/>
        <v>O.K.</v>
      </c>
      <c r="C168" s="118" t="s">
        <v>3174</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
      <c r="A169" s="133">
        <v>140</v>
      </c>
      <c r="B169" s="134" t="str">
        <f t="shared" si="17"/>
        <v>O.K.</v>
      </c>
      <c r="C169" s="118" t="s">
        <v>3175</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
      <c r="A170" s="133">
        <v>141</v>
      </c>
      <c r="B170" s="134" t="str">
        <f t="shared" si="17"/>
        <v>O.K.</v>
      </c>
      <c r="C170" s="118" t="s">
        <v>3176</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
      <c r="A171" s="133">
        <v>142</v>
      </c>
      <c r="B171" s="134" t="str">
        <f t="shared" si="17"/>
        <v>O.K.</v>
      </c>
      <c r="C171" s="118" t="s">
        <v>3177</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
      <c r="A172" s="133">
        <v>143</v>
      </c>
      <c r="B172" s="134" t="str">
        <f t="shared" si="17"/>
        <v>O.K.</v>
      </c>
      <c r="C172" s="119" t="s">
        <v>3178</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
      <c r="A173" s="133">
        <v>144</v>
      </c>
      <c r="B173" s="134" t="str">
        <f t="shared" si="17"/>
        <v>O.K.</v>
      </c>
      <c r="C173" s="119" t="s">
        <v>3179</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
      <c r="A174" s="133">
        <v>249</v>
      </c>
      <c r="B174" s="134" t="str">
        <f t="shared" si="17"/>
        <v>O.K.</v>
      </c>
      <c r="C174" s="118" t="s">
        <v>3180</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
      <c r="A175" s="133">
        <v>145</v>
      </c>
      <c r="B175" s="134" t="str">
        <f t="shared" si="17"/>
        <v>O.K.</v>
      </c>
      <c r="C175" s="118" t="s">
        <v>3181</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
      <c r="A176" s="133">
        <v>146</v>
      </c>
      <c r="B176" s="134" t="str">
        <f t="shared" si="17"/>
        <v>O.K.</v>
      </c>
      <c r="C176" s="119" t="s">
        <v>3182</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
      <c r="A177" s="133">
        <v>147</v>
      </c>
      <c r="B177" s="134" t="str">
        <f t="shared" si="17"/>
        <v>O.K.</v>
      </c>
      <c r="C177" s="118" t="s">
        <v>3183</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
      <c r="A178" s="133">
        <v>250</v>
      </c>
      <c r="B178" s="134" t="str">
        <f t="shared" si="17"/>
        <v>O.K.</v>
      </c>
      <c r="C178" s="119" t="s">
        <v>3184</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
      <c r="A179" s="133">
        <v>148</v>
      </c>
      <c r="B179" s="134" t="str">
        <f t="shared" si="17"/>
        <v>O.K.</v>
      </c>
      <c r="C179" s="119" t="s">
        <v>3185</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
      <c r="A180" s="133">
        <v>251</v>
      </c>
      <c r="B180" s="134" t="str">
        <f t="shared" si="17"/>
        <v>O.K.</v>
      </c>
      <c r="C180" s="118" t="s">
        <v>3186</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
      <c r="A181" s="133">
        <v>252</v>
      </c>
      <c r="B181" s="134" t="str">
        <f t="shared" si="17"/>
        <v>O.K.</v>
      </c>
      <c r="C181" s="118" t="s">
        <v>3187</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
      <c r="A182" s="133">
        <v>149</v>
      </c>
      <c r="B182" s="134" t="str">
        <f t="shared" si="17"/>
        <v>O.K.</v>
      </c>
      <c r="C182" s="119" t="s">
        <v>3188</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
      <c r="A183" s="133">
        <v>253</v>
      </c>
      <c r="B183" s="134" t="str">
        <f t="shared" si="17"/>
        <v>O.K.</v>
      </c>
      <c r="C183" s="118" t="s">
        <v>3189</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
      <c r="A184" s="133">
        <v>254</v>
      </c>
      <c r="B184" s="134" t="str">
        <f t="shared" si="17"/>
        <v>O.K.</v>
      </c>
      <c r="C184" s="118" t="s">
        <v>3190</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
      <c r="A185" s="133">
        <v>150</v>
      </c>
      <c r="B185" s="134" t="str">
        <f t="shared" si="17"/>
        <v>O.K.</v>
      </c>
      <c r="C185" s="118" t="s">
        <v>3191</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
      <c r="A186" s="133">
        <v>151</v>
      </c>
      <c r="B186" s="134" t="str">
        <f t="shared" si="17"/>
        <v>O.K.</v>
      </c>
      <c r="C186" s="119" t="s">
        <v>3192</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
      <c r="A187" s="133">
        <v>152</v>
      </c>
      <c r="B187" s="134" t="str">
        <f t="shared" si="17"/>
        <v>O.K.</v>
      </c>
      <c r="C187" s="118" t="s">
        <v>3193</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
      <c r="A188" s="133">
        <v>153</v>
      </c>
      <c r="B188" s="134" t="str">
        <f t="shared" si="17"/>
        <v>O.K.</v>
      </c>
      <c r="C188" s="118" t="s">
        <v>3194</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
      <c r="A189" s="133">
        <v>154</v>
      </c>
      <c r="B189" s="134" t="str">
        <f t="shared" si="17"/>
        <v>O.K.</v>
      </c>
      <c r="C189" s="118" t="s">
        <v>3195</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
      <c r="A190" s="133">
        <v>255</v>
      </c>
      <c r="B190" s="134" t="str">
        <f t="shared" si="17"/>
        <v>O.K.</v>
      </c>
      <c r="C190" s="118" t="s">
        <v>3196</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
      <c r="A191" s="133">
        <v>256</v>
      </c>
      <c r="B191" s="134" t="str">
        <f t="shared" si="17"/>
        <v>O.K.</v>
      </c>
      <c r="C191" s="118" t="s">
        <v>3197</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
      <c r="A192" s="133">
        <v>155</v>
      </c>
      <c r="B192" s="134" t="str">
        <f t="shared" si="17"/>
        <v>O.K.</v>
      </c>
      <c r="C192" s="118" t="s">
        <v>3198</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
      <c r="A193" s="133">
        <v>156</v>
      </c>
      <c r="B193" s="134" t="str">
        <f t="shared" si="17"/>
        <v>O.K.</v>
      </c>
      <c r="C193" s="297" t="s">
        <v>3199</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
      <c r="A194" s="133">
        <v>157</v>
      </c>
      <c r="B194" s="134" t="str">
        <f t="shared" si="17"/>
        <v>O.K.</v>
      </c>
      <c r="C194" s="118" t="s">
        <v>3200</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
      <c r="A195" s="133">
        <v>158</v>
      </c>
      <c r="B195" s="134" t="str">
        <f t="shared" si="17"/>
        <v>O.K.</v>
      </c>
      <c r="C195" s="119" t="s">
        <v>3201</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
      <c r="A196" s="133">
        <v>159</v>
      </c>
      <c r="B196" s="134" t="str">
        <f t="shared" si="17"/>
        <v>O.K.</v>
      </c>
      <c r="C196" s="118" t="s">
        <v>3202</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
      <c r="A197" s="133">
        <v>160</v>
      </c>
      <c r="B197" s="134" t="str">
        <f t="shared" si="17"/>
        <v>O.K.</v>
      </c>
      <c r="C197" s="297" t="s">
        <v>3203</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
      <c r="A198" s="133">
        <v>161</v>
      </c>
      <c r="B198" s="134" t="str">
        <f t="shared" si="17"/>
        <v>O.K.</v>
      </c>
      <c r="C198" s="297" t="s">
        <v>3204</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
      <c r="A199" s="133">
        <v>162</v>
      </c>
      <c r="B199" s="134" t="str">
        <f t="shared" si="17"/>
        <v>O.K.</v>
      </c>
      <c r="C199" s="118" t="s">
        <v>3205</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
      <c r="A200" s="133">
        <v>163</v>
      </c>
      <c r="B200" s="134" t="str">
        <f t="shared" si="17"/>
        <v>O.K.</v>
      </c>
      <c r="C200" s="118" t="s">
        <v>3206</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
      <c r="A201" s="133">
        <v>164</v>
      </c>
      <c r="B201" s="134" t="str">
        <f t="shared" si="17"/>
        <v>O.K.</v>
      </c>
      <c r="C201" s="118" t="s">
        <v>3207</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
      <c r="A202" s="133">
        <v>165</v>
      </c>
      <c r="B202" s="134" t="str">
        <f t="shared" si="17"/>
        <v>O.K.</v>
      </c>
      <c r="C202" s="118" t="s">
        <v>3208</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
      <c r="A203" s="133">
        <v>166</v>
      </c>
      <c r="B203" s="134" t="str">
        <f t="shared" si="17"/>
        <v>O.K.</v>
      </c>
      <c r="C203" s="118" t="s">
        <v>3209</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
      <c r="A204" s="133">
        <v>167</v>
      </c>
      <c r="B204" s="134" t="str">
        <f t="shared" si="17"/>
        <v>O.K.</v>
      </c>
      <c r="C204" s="118" t="s">
        <v>3210</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
      <c r="A205" s="133">
        <v>168</v>
      </c>
      <c r="B205" s="134" t="str">
        <f t="shared" ref="B205:B207" si="18">IF(E205=1,"Pogreška",IF(F205=1,"Provjera","O.K."))</f>
        <v>O.K.</v>
      </c>
      <c r="C205" s="119" t="s">
        <v>3211</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
      <c r="A206" s="133">
        <v>169</v>
      </c>
      <c r="B206" s="134" t="str">
        <f t="shared" si="18"/>
        <v>O.K.</v>
      </c>
      <c r="C206" s="119" t="s">
        <v>3212</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
      <c r="A207" s="133">
        <v>170</v>
      </c>
      <c r="B207" s="134" t="str">
        <f t="shared" si="18"/>
        <v>O.K.</v>
      </c>
      <c r="C207" s="119" t="s">
        <v>3213</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
      <c r="A208" s="133">
        <v>171</v>
      </c>
      <c r="B208" s="134" t="str">
        <f t="shared" ref="B208:B274" si="19">IF(E208=1,"Pogreška",IF(F208=1,"Provjera","O.K."))</f>
        <v>O.K.</v>
      </c>
      <c r="C208" s="118" t="s">
        <v>3214</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
      <c r="A209" s="133">
        <v>172</v>
      </c>
      <c r="B209" s="134" t="str">
        <f t="shared" si="19"/>
        <v>O.K.</v>
      </c>
      <c r="C209" s="118" t="s">
        <v>3215</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
      <c r="A210" s="133">
        <v>173</v>
      </c>
      <c r="B210" s="134" t="str">
        <f t="shared" si="19"/>
        <v>O.K.</v>
      </c>
      <c r="C210" s="118" t="s">
        <v>3216</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
      <c r="A211" s="133">
        <v>174</v>
      </c>
      <c r="B211" s="134" t="str">
        <f t="shared" si="19"/>
        <v>O.K.</v>
      </c>
      <c r="C211" s="118" t="s">
        <v>3217</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
      <c r="A212" s="133">
        <v>175</v>
      </c>
      <c r="B212" s="134" t="str">
        <f t="shared" si="19"/>
        <v>O.K.</v>
      </c>
      <c r="C212" s="118" t="s">
        <v>3218</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
      <c r="A213" s="133">
        <v>176</v>
      </c>
      <c r="B213" s="134" t="str">
        <f t="shared" si="19"/>
        <v>O.K.</v>
      </c>
      <c r="C213" s="118" t="s">
        <v>3219</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x14ac:dyDescent="0.2">
      <c r="A214" s="133">
        <v>177</v>
      </c>
      <c r="B214" s="134" t="str">
        <f t="shared" si="19"/>
        <v>O.K.</v>
      </c>
      <c r="C214" s="118" t="s">
        <v>3220</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
      <c r="A215" s="133">
        <v>178</v>
      </c>
      <c r="B215" s="134" t="str">
        <f t="shared" si="19"/>
        <v>O.K.</v>
      </c>
      <c r="C215" s="118" t="s">
        <v>3221</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
      <c r="A216" s="133">
        <v>179</v>
      </c>
      <c r="B216" s="134" t="str">
        <f t="shared" si="19"/>
        <v>O.K.</v>
      </c>
      <c r="C216" s="118" t="s">
        <v>3222</v>
      </c>
      <c r="D216" s="123"/>
      <c r="E216" s="71">
        <f t="shared" si="20"/>
        <v>0</v>
      </c>
      <c r="F216" s="71">
        <f t="shared" si="21"/>
        <v>0</v>
      </c>
      <c r="G216" s="71"/>
      <c r="H216" s="71"/>
      <c r="I216" s="71"/>
      <c r="J216" s="71"/>
      <c r="K216" s="71"/>
      <c r="L216" s="71">
        <f>IF(AND('PR-RAS'!D117&gt;0,SUM('PR-RAS'!D710:'PR-RAS'!D712)=0),1,0)</f>
        <v>0</v>
      </c>
      <c r="M216" s="71">
        <f>IF(AND('PR-RAS'!E117&gt;0,SUM('PR-RAS'!E710:'PR-RAS'!E712)=0),1,0)</f>
        <v>0</v>
      </c>
      <c r="N216" s="71"/>
      <c r="O216" s="71"/>
      <c r="P216" s="71"/>
    </row>
    <row r="217" spans="1:16" ht="30" customHeight="1" x14ac:dyDescent="0.2">
      <c r="A217" s="133">
        <v>180</v>
      </c>
      <c r="B217" s="134" t="str">
        <f t="shared" si="19"/>
        <v>Provjera</v>
      </c>
      <c r="C217" s="118" t="s">
        <v>3223</v>
      </c>
      <c r="D217" s="123"/>
      <c r="E217" s="71">
        <f t="shared" si="20"/>
        <v>0</v>
      </c>
      <c r="F217" s="71">
        <f t="shared" si="21"/>
        <v>1</v>
      </c>
      <c r="G217" s="71"/>
      <c r="H217" s="71"/>
      <c r="I217" s="71"/>
      <c r="J217" s="71"/>
      <c r="K217" s="71"/>
      <c r="L217" s="71">
        <f>IF(AND('PR-RAS'!D158&gt;0,SUM('PR-RAS'!D716:D717)=0),1,0)</f>
        <v>1</v>
      </c>
      <c r="M217" s="71">
        <f>IF(AND('PR-RAS'!E158&gt;0,SUM('PR-RAS'!E716:E717)=0),1,0)</f>
        <v>1</v>
      </c>
      <c r="N217" s="71"/>
      <c r="O217" s="71"/>
      <c r="P217" s="71"/>
    </row>
    <row r="218" spans="1:16" ht="30" customHeight="1" x14ac:dyDescent="0.2">
      <c r="A218" s="133">
        <v>181</v>
      </c>
      <c r="B218" s="134" t="str">
        <f t="shared" si="19"/>
        <v>Provjera</v>
      </c>
      <c r="C218" s="118" t="s">
        <v>3224</v>
      </c>
      <c r="D218" s="123"/>
      <c r="E218" s="71">
        <f t="shared" si="20"/>
        <v>0</v>
      </c>
      <c r="F218" s="71">
        <f t="shared" si="21"/>
        <v>1</v>
      </c>
      <c r="G218" s="71"/>
      <c r="H218" s="71"/>
      <c r="I218" s="71"/>
      <c r="J218" s="71"/>
      <c r="K218" s="71"/>
      <c r="L218" s="71">
        <f>IF(AND('PR-RAS'!D183&gt;0,'PR-RAS'!D720=0),1,0)</f>
        <v>0</v>
      </c>
      <c r="M218" s="71">
        <f>IF(AND('PR-RAS'!E183&gt;0,'PR-RAS'!E720=0),1,0)</f>
        <v>1</v>
      </c>
      <c r="N218" s="71"/>
      <c r="O218" s="71"/>
      <c r="P218" s="71"/>
    </row>
    <row r="219" spans="1:16" ht="32.25" customHeight="1" x14ac:dyDescent="0.2">
      <c r="A219" s="133">
        <v>182</v>
      </c>
      <c r="B219" s="134" t="str">
        <f t="shared" si="19"/>
        <v>O.K.</v>
      </c>
      <c r="C219" s="118" t="s">
        <v>3225</v>
      </c>
      <c r="D219" s="123"/>
      <c r="E219" s="71">
        <f t="shared" si="20"/>
        <v>0</v>
      </c>
      <c r="F219" s="71">
        <f t="shared" si="21"/>
        <v>0</v>
      </c>
      <c r="G219" s="71"/>
      <c r="H219" s="71"/>
      <c r="I219" s="71"/>
      <c r="J219" s="71"/>
      <c r="K219" s="71"/>
      <c r="L219" s="71">
        <f>IF(AND('PR-RAS'!D184&gt;0,SUM('PR-RAS'!D721:D723)=0),1,0)</f>
        <v>0</v>
      </c>
      <c r="M219" s="71">
        <f>IF(AND('PR-RAS'!E184&gt;0,SUM('PR-RAS'!E721:E723)=0),1,0)</f>
        <v>0</v>
      </c>
      <c r="N219" s="71"/>
      <c r="O219" s="71"/>
      <c r="P219" s="71"/>
    </row>
    <row r="220" spans="1:16" ht="30" customHeight="1" x14ac:dyDescent="0.2">
      <c r="A220" s="133">
        <v>183</v>
      </c>
      <c r="B220" s="134" t="str">
        <f t="shared" si="19"/>
        <v>Provjera</v>
      </c>
      <c r="C220" s="118" t="s">
        <v>3226</v>
      </c>
      <c r="D220" s="123"/>
      <c r="E220" s="71">
        <f t="shared" si="20"/>
        <v>0</v>
      </c>
      <c r="F220" s="71">
        <f t="shared" si="21"/>
        <v>1</v>
      </c>
      <c r="G220" s="71"/>
      <c r="H220" s="71"/>
      <c r="I220" s="71"/>
      <c r="J220" s="71"/>
      <c r="K220" s="71"/>
      <c r="L220" s="71">
        <f>IF(AND('PR-RAS'!D186&gt;0,'PR-RAS'!D724=0),1,0)</f>
        <v>1</v>
      </c>
      <c r="M220" s="71">
        <f>IF(AND('PR-RAS'!E186&gt;0,'PR-RAS'!E724=0),1,0)</f>
        <v>1</v>
      </c>
      <c r="N220" s="71"/>
      <c r="O220" s="71"/>
      <c r="P220" s="71"/>
    </row>
    <row r="221" spans="1:16" ht="30" customHeight="1" x14ac:dyDescent="0.2">
      <c r="A221" s="133">
        <v>184</v>
      </c>
      <c r="B221" s="134" t="str">
        <f t="shared" si="19"/>
        <v>O.K.</v>
      </c>
      <c r="C221" s="118" t="s">
        <v>3227</v>
      </c>
      <c r="D221" s="123"/>
      <c r="E221" s="71">
        <f t="shared" si="20"/>
        <v>0</v>
      </c>
      <c r="F221" s="71">
        <f t="shared" si="21"/>
        <v>0</v>
      </c>
      <c r="G221" s="71"/>
      <c r="H221" s="71"/>
      <c r="I221" s="71"/>
      <c r="J221" s="71"/>
      <c r="K221" s="71"/>
      <c r="L221" s="71">
        <f>IF(AND('PR-RAS'!D189&gt;0,'PR-RAS'!D725=0),1,0)</f>
        <v>0</v>
      </c>
      <c r="M221" s="71">
        <f>IF(AND('PR-RAS'!E189&gt;0,'PR-RAS'!E725=0),1,0)</f>
        <v>0</v>
      </c>
      <c r="N221" s="71"/>
      <c r="O221" s="71"/>
      <c r="P221" s="71"/>
    </row>
    <row r="222" spans="1:16" ht="30" customHeight="1" x14ac:dyDescent="0.2">
      <c r="A222" s="133">
        <v>185</v>
      </c>
      <c r="B222" s="134" t="str">
        <f t="shared" si="19"/>
        <v>O.K.</v>
      </c>
      <c r="C222" s="118" t="s">
        <v>3228</v>
      </c>
      <c r="D222" s="123"/>
      <c r="E222" s="71">
        <f t="shared" si="20"/>
        <v>0</v>
      </c>
      <c r="F222" s="71">
        <f t="shared" si="21"/>
        <v>0</v>
      </c>
      <c r="G222" s="71"/>
      <c r="H222" s="71"/>
      <c r="I222" s="71"/>
      <c r="J222" s="71"/>
      <c r="K222" s="71"/>
      <c r="L222" s="71">
        <f>IF(AND('PR-RAS'!D190&gt;0,'PR-RAS'!D726=0),1,0)</f>
        <v>0</v>
      </c>
      <c r="M222" s="71">
        <f>IF(AND('PR-RAS'!E190&gt;0,'PR-RAS'!E726=0),1,0)</f>
        <v>0</v>
      </c>
      <c r="N222" s="71"/>
      <c r="O222" s="71"/>
      <c r="P222" s="71"/>
    </row>
    <row r="223" spans="1:16" ht="43.5" customHeight="1" x14ac:dyDescent="0.2">
      <c r="A223" s="133">
        <v>186</v>
      </c>
      <c r="B223" s="134" t="str">
        <f t="shared" si="19"/>
        <v>O.K.</v>
      </c>
      <c r="C223" s="118" t="s">
        <v>3229</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
      <c r="A224" s="133">
        <v>187</v>
      </c>
      <c r="B224" s="134" t="str">
        <f t="shared" si="19"/>
        <v>O.K.</v>
      </c>
      <c r="C224" s="118" t="s">
        <v>3230</v>
      </c>
      <c r="D224" s="123"/>
      <c r="E224" s="71">
        <f t="shared" si="20"/>
        <v>0</v>
      </c>
      <c r="F224" s="71">
        <f t="shared" si="21"/>
        <v>0</v>
      </c>
      <c r="G224" s="71"/>
      <c r="H224" s="71"/>
      <c r="I224" s="71"/>
      <c r="J224" s="71"/>
      <c r="K224" s="71"/>
      <c r="L224" s="71">
        <f>IF(AND('PR-RAS'!D214&gt;0,'PR-RAS'!D758=0),1,0)</f>
        <v>0</v>
      </c>
      <c r="M224" s="71">
        <f>IF(AND('PR-RAS'!E214&gt;0,'PR-RAS'!E758=0),1,0)</f>
        <v>0</v>
      </c>
      <c r="N224" s="71"/>
      <c r="O224" s="71"/>
      <c r="P224" s="71"/>
    </row>
    <row r="225" spans="1:16" ht="30" customHeight="1" x14ac:dyDescent="0.2">
      <c r="A225" s="133">
        <v>189</v>
      </c>
      <c r="B225" s="134" t="str">
        <f t="shared" si="19"/>
        <v>O.K.</v>
      </c>
      <c r="C225" s="118" t="s">
        <v>3231</v>
      </c>
      <c r="D225" s="123"/>
      <c r="E225" s="71">
        <f t="shared" si="20"/>
        <v>0</v>
      </c>
      <c r="F225" s="71">
        <f t="shared" si="21"/>
        <v>0</v>
      </c>
      <c r="G225" s="71"/>
      <c r="H225" s="71"/>
      <c r="I225" s="71"/>
      <c r="J225" s="71"/>
      <c r="K225" s="71"/>
      <c r="L225" s="71">
        <f>IF(AND('PR-RAS'!D265&gt;0,'PR-RAS'!D829=0),1,0)</f>
        <v>0</v>
      </c>
      <c r="M225" s="71">
        <f>IF(AND('PR-RAS'!E265&gt;0,'PR-RAS'!E829=0),1,0)</f>
        <v>0</v>
      </c>
      <c r="N225" s="71"/>
      <c r="O225" s="71"/>
      <c r="P225" s="71"/>
    </row>
    <row r="226" spans="1:16" ht="33" customHeight="1" x14ac:dyDescent="0.2">
      <c r="A226" s="133">
        <v>190</v>
      </c>
      <c r="B226" s="134" t="str">
        <f t="shared" si="19"/>
        <v>O.K.</v>
      </c>
      <c r="C226" s="119" t="s">
        <v>3232</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
      <c r="A227" s="133">
        <v>191</v>
      </c>
      <c r="B227" s="134" t="str">
        <f t="shared" si="19"/>
        <v>O.K.</v>
      </c>
      <c r="C227" s="119" t="s">
        <v>3233</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
      <c r="A228" s="133">
        <v>192</v>
      </c>
      <c r="B228" s="134" t="str">
        <f t="shared" si="19"/>
        <v>O.K.</v>
      </c>
      <c r="C228" s="119" t="s">
        <v>3234</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
      <c r="A229" s="133">
        <v>193</v>
      </c>
      <c r="B229" s="134" t="str">
        <f t="shared" si="19"/>
        <v>O.K.</v>
      </c>
      <c r="C229" s="119" t="s">
        <v>3235</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
      <c r="A230" s="133">
        <v>194</v>
      </c>
      <c r="B230" s="134" t="str">
        <f t="shared" si="19"/>
        <v>O.K.</v>
      </c>
      <c r="C230" s="119" t="s">
        <v>3236</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
      <c r="A231" s="133">
        <v>195</v>
      </c>
      <c r="B231" s="134" t="str">
        <f t="shared" si="19"/>
        <v>O.K.</v>
      </c>
      <c r="C231" s="119" t="s">
        <v>3237</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
      <c r="A232" s="133">
        <v>196</v>
      </c>
      <c r="B232" s="134" t="str">
        <f t="shared" si="19"/>
        <v>O.K.</v>
      </c>
      <c r="C232" s="119" t="s">
        <v>3238</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
      <c r="A233" s="133">
        <v>197</v>
      </c>
      <c r="B233" s="134" t="str">
        <f t="shared" si="19"/>
        <v>O.K.</v>
      </c>
      <c r="C233" s="118" t="s">
        <v>3239</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
      <c r="A234" s="133">
        <v>198</v>
      </c>
      <c r="B234" s="134" t="str">
        <f t="shared" si="19"/>
        <v>O.K.</v>
      </c>
      <c r="C234" s="118" t="s">
        <v>3240</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
      <c r="A235" s="133">
        <v>199</v>
      </c>
      <c r="B235" s="134" t="str">
        <f t="shared" si="19"/>
        <v>O.K.</v>
      </c>
      <c r="C235" s="118" t="s">
        <v>3241</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
      <c r="A236" s="133">
        <v>200</v>
      </c>
      <c r="B236" s="134" t="str">
        <f t="shared" si="19"/>
        <v>O.K.</v>
      </c>
      <c r="C236" s="118" t="s">
        <v>3242</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
      <c r="A237" s="133">
        <v>201</v>
      </c>
      <c r="B237" s="134" t="str">
        <f t="shared" si="19"/>
        <v>O.K.</v>
      </c>
      <c r="C237" s="118" t="s">
        <v>3243</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
      <c r="A238" s="133">
        <v>202</v>
      </c>
      <c r="B238" s="134" t="str">
        <f t="shared" si="19"/>
        <v>O.K.</v>
      </c>
      <c r="C238" s="118" t="s">
        <v>3244</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
      <c r="A239" s="133">
        <v>203</v>
      </c>
      <c r="B239" s="134" t="str">
        <f t="shared" si="19"/>
        <v>O.K.</v>
      </c>
      <c r="C239" s="118" t="s">
        <v>3245</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
      <c r="A240" s="133">
        <v>204</v>
      </c>
      <c r="B240" s="134" t="str">
        <f t="shared" si="19"/>
        <v>O.K.</v>
      </c>
      <c r="C240" s="118" t="s">
        <v>3246</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
      <c r="A241" s="133">
        <v>205</v>
      </c>
      <c r="B241" s="134" t="str">
        <f t="shared" si="19"/>
        <v>O.K.</v>
      </c>
      <c r="C241" s="118" t="s">
        <v>3247</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
      <c r="A242" s="133">
        <v>206</v>
      </c>
      <c r="B242" s="134" t="str">
        <f t="shared" si="19"/>
        <v>O.K.</v>
      </c>
      <c r="C242" s="118" t="s">
        <v>3248</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
      <c r="A243" s="133">
        <v>207</v>
      </c>
      <c r="B243" s="134" t="str">
        <f t="shared" si="19"/>
        <v>O.K.</v>
      </c>
      <c r="C243" s="118" t="s">
        <v>3249</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
      <c r="A244" s="133">
        <v>208</v>
      </c>
      <c r="B244" s="134" t="str">
        <f t="shared" si="19"/>
        <v>O.K.</v>
      </c>
      <c r="C244" s="118" t="s">
        <v>3250</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
      <c r="A245" s="133">
        <v>209</v>
      </c>
      <c r="B245" s="134" t="str">
        <f t="shared" si="19"/>
        <v>O.K.</v>
      </c>
      <c r="C245" s="118" t="s">
        <v>3251</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
      <c r="A246" s="133">
        <v>210</v>
      </c>
      <c r="B246" s="134" t="str">
        <f t="shared" si="19"/>
        <v>O.K.</v>
      </c>
      <c r="C246" s="118" t="s">
        <v>3252</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
      <c r="A247" s="133">
        <v>211</v>
      </c>
      <c r="B247" s="134" t="str">
        <f t="shared" si="19"/>
        <v>O.K.</v>
      </c>
      <c r="C247" s="118" t="s">
        <v>3253</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
      <c r="A248" s="133">
        <v>212</v>
      </c>
      <c r="B248" s="134" t="str">
        <f t="shared" si="19"/>
        <v>O.K.</v>
      </c>
      <c r="C248" s="118" t="s">
        <v>3254</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
      <c r="A249" s="133">
        <v>213</v>
      </c>
      <c r="B249" s="134" t="str">
        <f t="shared" si="19"/>
        <v>O.K.</v>
      </c>
      <c r="C249" s="119" t="s">
        <v>3255</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
      <c r="A250" s="133">
        <v>214</v>
      </c>
      <c r="B250" s="134" t="str">
        <f t="shared" si="19"/>
        <v>O.K.</v>
      </c>
      <c r="C250" s="119" t="s">
        <v>3256</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
      <c r="A251" s="133">
        <v>215</v>
      </c>
      <c r="B251" s="134" t="str">
        <f t="shared" si="19"/>
        <v>O.K.</v>
      </c>
      <c r="C251" s="119" t="s">
        <v>3257</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
      <c r="A252" s="133">
        <v>216</v>
      </c>
      <c r="B252" s="134" t="str">
        <f t="shared" si="19"/>
        <v>O.K.</v>
      </c>
      <c r="C252" s="119" t="s">
        <v>3258</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
      <c r="A253" s="133">
        <v>217</v>
      </c>
      <c r="B253" s="134" t="str">
        <f t="shared" si="19"/>
        <v>O.K.</v>
      </c>
      <c r="C253" s="119" t="s">
        <v>3259</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
      <c r="A254" s="133">
        <v>218</v>
      </c>
      <c r="B254" s="134" t="str">
        <f t="shared" si="19"/>
        <v>O.K.</v>
      </c>
      <c r="C254" s="119" t="s">
        <v>3260</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
      <c r="A255" s="133">
        <v>219</v>
      </c>
      <c r="B255" s="134" t="str">
        <f t="shared" si="19"/>
        <v>O.K.</v>
      </c>
      <c r="C255" s="119" t="s">
        <v>3261</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
      <c r="A256" s="133">
        <v>220</v>
      </c>
      <c r="B256" s="134" t="str">
        <f t="shared" si="19"/>
        <v>O.K.</v>
      </c>
      <c r="C256" s="118" t="s">
        <v>3262</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
      <c r="A257" s="133">
        <v>221</v>
      </c>
      <c r="B257" s="134" t="str">
        <f t="shared" si="19"/>
        <v>O.K.</v>
      </c>
      <c r="C257" s="118" t="s">
        <v>3263</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
      <c r="A258" s="133">
        <v>222</v>
      </c>
      <c r="B258" s="134" t="str">
        <f t="shared" si="19"/>
        <v>O.K.</v>
      </c>
      <c r="C258" s="118" t="s">
        <v>3264</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
      <c r="A259" s="133">
        <v>223</v>
      </c>
      <c r="B259" s="134" t="str">
        <f t="shared" si="19"/>
        <v>O.K.</v>
      </c>
      <c r="C259" s="118" t="s">
        <v>3265</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
      <c r="A260" s="133">
        <v>224</v>
      </c>
      <c r="B260" s="134" t="str">
        <f t="shared" si="19"/>
        <v>O.K.</v>
      </c>
      <c r="C260" s="118" t="s">
        <v>3266</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
      <c r="A261" s="133">
        <v>225</v>
      </c>
      <c r="B261" s="134" t="str">
        <f t="shared" si="19"/>
        <v>O.K.</v>
      </c>
      <c r="C261" s="118" t="s">
        <v>3267</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
      <c r="A262" s="133">
        <v>226</v>
      </c>
      <c r="B262" s="134" t="str">
        <f t="shared" si="19"/>
        <v>O.K.</v>
      </c>
      <c r="C262" s="118" t="s">
        <v>3268</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
      <c r="A263" s="133">
        <v>227</v>
      </c>
      <c r="B263" s="134" t="str">
        <f t="shared" si="19"/>
        <v>O.K.</v>
      </c>
      <c r="C263" s="118" t="s">
        <v>3269</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
      <c r="A264" s="133">
        <v>228</v>
      </c>
      <c r="B264" s="134" t="str">
        <f t="shared" si="19"/>
        <v>O.K.</v>
      </c>
      <c r="C264" s="118" t="s">
        <v>3270</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
      <c r="A265" s="133">
        <v>229</v>
      </c>
      <c r="B265" s="134" t="str">
        <f t="shared" si="19"/>
        <v>O.K.</v>
      </c>
      <c r="C265" s="118" t="s">
        <v>3271</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
      <c r="A266" s="133">
        <v>230</v>
      </c>
      <c r="B266" s="134" t="str">
        <f t="shared" si="19"/>
        <v>O.K.</v>
      </c>
      <c r="C266" s="118" t="s">
        <v>3272</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
      <c r="A267" s="133">
        <v>231</v>
      </c>
      <c r="B267" s="134" t="str">
        <f t="shared" si="19"/>
        <v>O.K.</v>
      </c>
      <c r="C267" s="118" t="s">
        <v>3273</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
      <c r="A268" s="133">
        <v>232</v>
      </c>
      <c r="B268" s="134" t="str">
        <f t="shared" si="19"/>
        <v>O.K.</v>
      </c>
      <c r="C268" s="118" t="s">
        <v>3274</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
      <c r="A269" s="133">
        <v>233</v>
      </c>
      <c r="B269" s="134" t="str">
        <f t="shared" si="19"/>
        <v>O.K.</v>
      </c>
      <c r="C269" s="118" t="s">
        <v>3275</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
      <c r="A270" s="133">
        <v>234</v>
      </c>
      <c r="B270" s="134" t="str">
        <f t="shared" si="19"/>
        <v>O.K.</v>
      </c>
      <c r="C270" s="118" t="s">
        <v>3276</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
      <c r="A271" s="133">
        <v>235</v>
      </c>
      <c r="B271" s="134" t="str">
        <f t="shared" si="19"/>
        <v>O.K.</v>
      </c>
      <c r="C271" s="119" t="s">
        <v>3277</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
      <c r="A272" s="133">
        <v>236</v>
      </c>
      <c r="B272" s="134" t="str">
        <f t="shared" si="19"/>
        <v>O.K.</v>
      </c>
      <c r="C272" s="118" t="s">
        <v>3278</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
      <c r="A273" s="133">
        <v>237</v>
      </c>
      <c r="B273" s="134" t="str">
        <f t="shared" si="19"/>
        <v>O.K.</v>
      </c>
      <c r="C273" s="119" t="s">
        <v>3279</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
      <c r="A274" s="298">
        <v>257</v>
      </c>
      <c r="B274" s="134" t="str">
        <f t="shared" si="19"/>
        <v>O.K.</v>
      </c>
      <c r="C274" s="116" t="s">
        <v>3280</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
      <c r="A275" s="363" t="s">
        <v>32</v>
      </c>
      <c r="B275" s="364"/>
      <c r="C275" s="365"/>
      <c r="D275" s="123"/>
      <c r="E275" s="71">
        <f>SUM(E276:E292)</f>
        <v>0</v>
      </c>
      <c r="F275" s="71">
        <f>SUM(F276:F292)</f>
        <v>0</v>
      </c>
      <c r="G275" s="71"/>
      <c r="H275" s="71"/>
      <c r="I275" s="71"/>
      <c r="J275" s="71"/>
      <c r="K275" s="71"/>
      <c r="L275" s="71"/>
      <c r="M275" s="71"/>
      <c r="N275" s="71"/>
      <c r="O275" s="71"/>
      <c r="P275" s="71"/>
    </row>
    <row r="276" spans="1:16" ht="20.25" customHeight="1" x14ac:dyDescent="0.2">
      <c r="A276" s="133">
        <v>1</v>
      </c>
      <c r="B276" s="134" t="str">
        <f>IF(E276=1,"Pogreška",IF(F276=1,"Provjera","O.K."))</f>
        <v>O.K.</v>
      </c>
      <c r="C276" s="116" t="s">
        <v>3281</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
      <c r="A277" s="133">
        <v>26</v>
      </c>
      <c r="B277" s="134" t="str">
        <f t="shared" ref="B277:B278" si="22">IF(E277=1,"Pogreška",IF(F277=1,"Provjera","O.K."))</f>
        <v>O.K.</v>
      </c>
      <c r="C277" s="116" t="s">
        <v>3282</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
      <c r="A278" s="133">
        <v>27</v>
      </c>
      <c r="B278" s="134" t="str">
        <f t="shared" si="22"/>
        <v>O.K.</v>
      </c>
      <c r="C278" s="116" t="s">
        <v>3283</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
      <c r="A279" s="133">
        <v>2</v>
      </c>
      <c r="B279" s="134" t="str">
        <f t="shared" ref="B279:B284" si="25">IF(E279=1,"Pogreška",IF(F279=1,"Provjera","O.K."))</f>
        <v>O.K.</v>
      </c>
      <c r="C279" s="116" t="s">
        <v>3284</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
      <c r="A280" s="133">
        <v>3</v>
      </c>
      <c r="B280" s="134" t="str">
        <f t="shared" si="25"/>
        <v>O.K.</v>
      </c>
      <c r="C280" s="116" t="s">
        <v>3285</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
      <c r="A281" s="133">
        <v>4</v>
      </c>
      <c r="B281" s="134" t="str">
        <f t="shared" si="25"/>
        <v>O.K.</v>
      </c>
      <c r="C281" s="116" t="s">
        <v>3286</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
      <c r="A282" s="133">
        <v>5</v>
      </c>
      <c r="B282" s="134" t="str">
        <f t="shared" si="25"/>
        <v>O.K.</v>
      </c>
      <c r="C282" s="168" t="s">
        <v>3287</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
      <c r="A283" s="133">
        <v>28</v>
      </c>
      <c r="B283" s="134" t="str">
        <f t="shared" si="25"/>
        <v>O.K.</v>
      </c>
      <c r="C283" s="116" t="s">
        <v>3288</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
      <c r="A284" s="133">
        <v>29</v>
      </c>
      <c r="B284" s="134" t="str">
        <f t="shared" si="25"/>
        <v>O.K.</v>
      </c>
      <c r="C284" s="116" t="s">
        <v>3289</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
      <c r="A285" s="133">
        <v>18</v>
      </c>
      <c r="B285" s="134" t="str">
        <f t="shared" ref="B285:B292" si="27">IF(E285=1,"Pogreška",IF(F285=1,"Provjera","O.K."))</f>
        <v>O.K.</v>
      </c>
      <c r="C285" s="116" t="s">
        <v>3290</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
      <c r="A286" s="133">
        <v>19</v>
      </c>
      <c r="B286" s="134" t="str">
        <f t="shared" si="27"/>
        <v>O.K.</v>
      </c>
      <c r="C286" s="168" t="s">
        <v>3291</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
      <c r="A287" s="133">
        <v>20</v>
      </c>
      <c r="B287" s="134" t="str">
        <f t="shared" si="27"/>
        <v>O.K.</v>
      </c>
      <c r="C287" s="168" t="s">
        <v>3292</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
      <c r="A288" s="133">
        <v>21</v>
      </c>
      <c r="B288" s="134" t="str">
        <f t="shared" si="27"/>
        <v>O.K.</v>
      </c>
      <c r="C288" s="168" t="s">
        <v>3293</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
      <c r="A289" s="133">
        <v>22</v>
      </c>
      <c r="B289" s="134" t="str">
        <f t="shared" si="27"/>
        <v>O.K.</v>
      </c>
      <c r="C289" s="116" t="s">
        <v>3294</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
      <c r="A290" s="133">
        <v>23</v>
      </c>
      <c r="B290" s="134" t="str">
        <f t="shared" si="27"/>
        <v>O.K.</v>
      </c>
      <c r="C290" s="116" t="s">
        <v>3295</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
      <c r="A291" s="133">
        <v>24</v>
      </c>
      <c r="B291" s="134" t="str">
        <f t="shared" si="27"/>
        <v>O.K.</v>
      </c>
      <c r="C291" s="116" t="s">
        <v>3296</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
      <c r="A292" s="133">
        <v>25</v>
      </c>
      <c r="B292" s="134" t="str">
        <f t="shared" si="27"/>
        <v>O.K.</v>
      </c>
      <c r="C292" s="116" t="s">
        <v>3297</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
      <c r="A293" s="363" t="s">
        <v>37</v>
      </c>
      <c r="B293" s="364"/>
      <c r="C293" s="365"/>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
      <c r="A294" s="133">
        <v>1</v>
      </c>
      <c r="B294" s="134" t="str">
        <f t="shared" ref="B294:B295" si="30">IF(E294=1,"Pogreška",IF(F294=1,"Provjera","O.K."))</f>
        <v>O.K.</v>
      </c>
      <c r="C294" s="116" t="s">
        <v>3280</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
      <c r="A295" s="133">
        <v>2</v>
      </c>
      <c r="B295" s="134" t="str">
        <f t="shared" si="30"/>
        <v>O.K.</v>
      </c>
      <c r="C295" s="116" t="s">
        <v>3298</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
      <c r="A296" s="363" t="s">
        <v>36</v>
      </c>
      <c r="B296" s="364"/>
      <c r="C296" s="365"/>
      <c r="D296" s="123"/>
      <c r="E296" s="71">
        <f>SUM(E297:E297)</f>
        <v>0</v>
      </c>
      <c r="F296" s="71">
        <f>SUM(F297:F297)</f>
        <v>0</v>
      </c>
      <c r="G296" s="71"/>
      <c r="H296" s="71"/>
      <c r="I296" s="71"/>
      <c r="J296" s="71"/>
      <c r="K296" s="71"/>
      <c r="L296" s="71"/>
      <c r="M296" s="71"/>
      <c r="N296" s="71"/>
      <c r="O296" s="71"/>
      <c r="P296" s="71"/>
    </row>
    <row r="297" spans="1:16" ht="30" customHeight="1" x14ac:dyDescent="0.2">
      <c r="A297" s="133">
        <v>1</v>
      </c>
      <c r="B297" s="134" t="str">
        <f>IF(E297=1,"Pogreška",IF(F297=1,"Provjera","O.K."))</f>
        <v>O.K.</v>
      </c>
      <c r="C297" s="116" t="s">
        <v>3280</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
      <c r="A298" s="363" t="s">
        <v>3299</v>
      </c>
      <c r="B298" s="364"/>
      <c r="C298" s="365"/>
      <c r="D298" s="123"/>
      <c r="E298" s="71">
        <f t="shared" ref="E298:F298" si="33">SUM(E299)</f>
        <v>0</v>
      </c>
      <c r="F298" s="71">
        <f t="shared" si="33"/>
        <v>0</v>
      </c>
      <c r="G298" s="71"/>
      <c r="H298" s="71"/>
      <c r="I298" s="71"/>
      <c r="J298" s="71"/>
      <c r="K298" s="71"/>
      <c r="L298" s="71"/>
      <c r="M298" s="71"/>
      <c r="N298" s="71"/>
      <c r="O298" s="71"/>
      <c r="P298" s="71"/>
    </row>
    <row r="299" spans="1:16" ht="30" customHeight="1" x14ac:dyDescent="0.2">
      <c r="A299" s="149">
        <v>1</v>
      </c>
      <c r="B299" s="150" t="str">
        <f>IF(E299=1,"Pogreška",IF(F299=1,"Provjera","O.K."))</f>
        <v>O.K.</v>
      </c>
      <c r="C299" s="151" t="s">
        <v>3280</v>
      </c>
      <c r="D299" s="123"/>
      <c r="E299" s="71">
        <f>MAX(G299:K299)</f>
        <v>0</v>
      </c>
      <c r="F299" s="71">
        <f>MAX(L299:O299)</f>
        <v>0</v>
      </c>
      <c r="G299" s="71">
        <f>IF(MIN('RAS-funkcijski'!D5:E141)&lt;-0.001,1,0)</f>
        <v>0</v>
      </c>
      <c r="H299" s="71"/>
      <c r="I299" s="71"/>
      <c r="J299" s="71"/>
      <c r="K299" s="71"/>
      <c r="L299" s="71"/>
      <c r="M299" s="71"/>
      <c r="N299" s="71"/>
      <c r="O299" s="71"/>
      <c r="P299" s="71"/>
    </row>
    <row r="300" spans="1:16" ht="12.75" x14ac:dyDescent="0.2">
      <c r="A300" s="121"/>
      <c r="B300" s="122"/>
      <c r="C300" s="83"/>
      <c r="D300" s="123"/>
      <c r="E300" s="71"/>
      <c r="F300" s="71"/>
      <c r="G300" s="71"/>
      <c r="H300" s="71"/>
      <c r="I300" s="71"/>
      <c r="J300" s="71"/>
      <c r="K300" s="71"/>
      <c r="L300" s="71"/>
      <c r="M300" s="71"/>
      <c r="N300" s="71"/>
      <c r="O300" s="71"/>
      <c r="P300" s="71"/>
    </row>
    <row r="301" spans="1:16" ht="12.75" x14ac:dyDescent="0.2">
      <c r="A301" s="121"/>
      <c r="B301" s="122"/>
      <c r="C301" s="83"/>
      <c r="D301" s="123"/>
      <c r="E301" s="71"/>
      <c r="F301" s="71"/>
      <c r="G301" s="71"/>
      <c r="H301" s="71"/>
      <c r="I301" s="71"/>
      <c r="J301" s="71"/>
      <c r="K301" s="71"/>
      <c r="L301" s="71"/>
      <c r="M301" s="71"/>
      <c r="N301" s="71"/>
      <c r="O301" s="71"/>
      <c r="P301" s="71"/>
    </row>
    <row r="302" spans="1:16" ht="11.25" customHeight="1" x14ac:dyDescent="0.2">
      <c r="A302" s="121"/>
      <c r="B302" s="122"/>
      <c r="C302" s="83"/>
      <c r="D302" s="123"/>
      <c r="E302" s="71"/>
      <c r="F302" s="71"/>
      <c r="G302" s="71"/>
      <c r="H302" s="71"/>
      <c r="I302" s="71"/>
      <c r="J302" s="71"/>
      <c r="K302" s="71"/>
      <c r="L302" s="71"/>
      <c r="M302" s="71"/>
      <c r="N302" s="71"/>
      <c r="O302" s="71"/>
      <c r="P302" s="71"/>
    </row>
    <row r="303" spans="1:16" ht="11.25" customHeight="1" x14ac:dyDescent="0.2">
      <c r="A303" s="121"/>
      <c r="B303" s="122"/>
      <c r="C303" s="83"/>
      <c r="D303" s="123"/>
      <c r="E303" s="71"/>
      <c r="F303" s="71"/>
      <c r="G303" s="71"/>
      <c r="H303" s="71"/>
      <c r="I303" s="71"/>
      <c r="J303" s="71"/>
      <c r="K303" s="71"/>
      <c r="L303" s="71"/>
      <c r="M303" s="71"/>
      <c r="N303" s="71"/>
      <c r="O303" s="71"/>
      <c r="P303" s="71"/>
    </row>
    <row r="304" spans="1:16" ht="11.25" customHeight="1" x14ac:dyDescent="0.2">
      <c r="A304" s="121"/>
      <c r="B304" s="122"/>
      <c r="C304" s="83"/>
      <c r="D304" s="123"/>
      <c r="E304" s="71"/>
      <c r="F304" s="71"/>
      <c r="G304" s="71"/>
      <c r="H304" s="71"/>
      <c r="I304" s="71"/>
      <c r="J304" s="71"/>
      <c r="K304" s="71"/>
      <c r="L304" s="71"/>
      <c r="M304" s="71"/>
      <c r="N304" s="71"/>
      <c r="O304" s="71"/>
      <c r="P304" s="71"/>
    </row>
    <row r="305" spans="1:16" ht="11.25" customHeight="1" x14ac:dyDescent="0.2">
      <c r="A305" s="121"/>
      <c r="B305" s="122"/>
      <c r="C305" s="83"/>
      <c r="D305" s="123"/>
      <c r="E305" s="71"/>
      <c r="F305" s="71"/>
      <c r="G305" s="71"/>
      <c r="H305" s="71"/>
      <c r="I305" s="71"/>
      <c r="J305" s="71"/>
      <c r="K305" s="71"/>
      <c r="L305" s="71"/>
      <c r="M305" s="71"/>
      <c r="N305" s="71"/>
      <c r="O305" s="71"/>
      <c r="P305" s="71"/>
    </row>
    <row r="306" spans="1:16" ht="11.25" customHeight="1" x14ac:dyDescent="0.2">
      <c r="A306" s="121"/>
      <c r="B306" s="122"/>
      <c r="C306" s="83"/>
      <c r="D306" s="123"/>
      <c r="E306" s="71"/>
      <c r="F306" s="71"/>
      <c r="G306" s="71"/>
      <c r="H306" s="71"/>
      <c r="I306" s="71"/>
      <c r="J306" s="71"/>
      <c r="K306" s="71"/>
      <c r="L306" s="71"/>
      <c r="M306" s="71"/>
      <c r="N306" s="71"/>
      <c r="O306" s="71"/>
      <c r="P306" s="71"/>
    </row>
    <row r="307" spans="1:16" ht="11.25" customHeight="1" x14ac:dyDescent="0.2">
      <c r="A307" s="121"/>
      <c r="B307" s="122"/>
      <c r="C307" s="83"/>
      <c r="D307" s="123"/>
      <c r="E307" s="71"/>
      <c r="F307" s="71"/>
      <c r="G307" s="71"/>
      <c r="H307" s="71"/>
      <c r="I307" s="71"/>
      <c r="J307" s="71"/>
      <c r="K307" s="71"/>
      <c r="L307" s="71"/>
      <c r="M307" s="71"/>
      <c r="N307" s="71"/>
      <c r="O307" s="71"/>
      <c r="P307" s="71"/>
    </row>
    <row r="308" spans="1:16" ht="11.25" customHeight="1" x14ac:dyDescent="0.2">
      <c r="A308" s="121"/>
      <c r="B308" s="122"/>
      <c r="C308" s="83"/>
      <c r="D308" s="123"/>
      <c r="E308" s="71"/>
      <c r="F308" s="71"/>
      <c r="G308" s="71"/>
      <c r="H308" s="71"/>
      <c r="I308" s="71"/>
      <c r="J308" s="71"/>
      <c r="K308" s="71"/>
      <c r="L308" s="71"/>
      <c r="M308" s="71"/>
      <c r="N308" s="71"/>
      <c r="O308" s="71"/>
      <c r="P308" s="71"/>
    </row>
    <row r="309" spans="1:16" ht="11.25" customHeight="1" x14ac:dyDescent="0.2">
      <c r="A309" s="121"/>
      <c r="B309" s="122"/>
      <c r="C309" s="83"/>
      <c r="D309" s="123"/>
      <c r="E309" s="71"/>
      <c r="F309" s="71"/>
      <c r="G309" s="71"/>
      <c r="H309" s="71"/>
      <c r="I309" s="71"/>
      <c r="J309" s="71"/>
      <c r="K309" s="71"/>
      <c r="L309" s="71"/>
      <c r="M309" s="71"/>
      <c r="N309" s="71"/>
      <c r="O309" s="71"/>
      <c r="P309" s="71"/>
    </row>
    <row r="310" spans="1:16" ht="11.25" customHeight="1" x14ac:dyDescent="0.2">
      <c r="A310" s="121"/>
      <c r="B310" s="122"/>
      <c r="C310" s="83"/>
      <c r="D310" s="123"/>
      <c r="E310" s="71"/>
      <c r="F310" s="71"/>
      <c r="G310" s="71"/>
      <c r="H310" s="71"/>
      <c r="I310" s="71"/>
      <c r="J310" s="71"/>
      <c r="K310" s="71"/>
      <c r="L310" s="71"/>
      <c r="M310" s="71"/>
      <c r="N310" s="71"/>
      <c r="O310" s="71"/>
      <c r="P310" s="71"/>
    </row>
    <row r="311" spans="1:16" ht="11.25" customHeight="1" x14ac:dyDescent="0.2">
      <c r="A311" s="121"/>
      <c r="B311" s="122"/>
      <c r="C311" s="83"/>
      <c r="D311" s="123"/>
      <c r="E311" s="71"/>
      <c r="F311" s="71"/>
      <c r="G311" s="71"/>
      <c r="H311" s="71"/>
      <c r="I311" s="71"/>
      <c r="J311" s="71"/>
      <c r="K311" s="71"/>
      <c r="L311" s="71"/>
      <c r="M311" s="71"/>
      <c r="N311" s="71"/>
      <c r="O311" s="71"/>
      <c r="P311" s="71"/>
    </row>
    <row r="312" spans="1:16" ht="11.25" customHeight="1" x14ac:dyDescent="0.2">
      <c r="A312" s="121"/>
      <c r="B312" s="122"/>
      <c r="C312" s="83"/>
      <c r="D312" s="123"/>
      <c r="E312" s="71"/>
      <c r="F312" s="71"/>
      <c r="G312" s="71"/>
      <c r="H312" s="71"/>
      <c r="I312" s="71"/>
      <c r="J312" s="71"/>
      <c r="K312" s="71"/>
      <c r="L312" s="71"/>
      <c r="M312" s="71"/>
      <c r="N312" s="71"/>
      <c r="O312" s="71"/>
      <c r="P312" s="71"/>
    </row>
    <row r="313" spans="1:16" ht="11.25" customHeight="1" x14ac:dyDescent="0.2">
      <c r="A313" s="121"/>
      <c r="B313" s="122"/>
      <c r="C313" s="83"/>
      <c r="D313" s="123"/>
      <c r="E313" s="71"/>
      <c r="F313" s="71"/>
      <c r="G313" s="71"/>
      <c r="H313" s="71"/>
      <c r="I313" s="71"/>
      <c r="J313" s="71"/>
      <c r="K313" s="71"/>
      <c r="L313" s="71"/>
      <c r="M313" s="71"/>
      <c r="N313" s="71"/>
      <c r="O313" s="71"/>
      <c r="P313" s="71"/>
    </row>
    <row r="314" spans="1:16" ht="11.25" customHeight="1" x14ac:dyDescent="0.2">
      <c r="A314" s="121"/>
      <c r="B314" s="122"/>
      <c r="C314" s="83"/>
      <c r="D314" s="123"/>
      <c r="E314" s="71"/>
      <c r="F314" s="71"/>
      <c r="G314" s="71"/>
      <c r="H314" s="71"/>
      <c r="I314" s="71"/>
      <c r="J314" s="71"/>
      <c r="K314" s="71"/>
      <c r="L314" s="71"/>
      <c r="M314" s="71"/>
      <c r="N314" s="71"/>
      <c r="O314" s="71"/>
      <c r="P314" s="71"/>
    </row>
    <row r="315" spans="1:16" ht="11.25" customHeight="1" x14ac:dyDescent="0.2">
      <c r="A315" s="121"/>
      <c r="B315" s="122"/>
      <c r="C315" s="83"/>
      <c r="D315" s="123"/>
      <c r="E315" s="71"/>
      <c r="F315" s="71"/>
      <c r="G315" s="71"/>
      <c r="H315" s="71"/>
      <c r="I315" s="71"/>
      <c r="J315" s="71"/>
      <c r="K315" s="71"/>
      <c r="L315" s="71"/>
      <c r="M315" s="71"/>
      <c r="N315" s="71"/>
      <c r="O315" s="71"/>
      <c r="P315" s="71"/>
    </row>
    <row r="316" spans="1:16" ht="11.25" customHeight="1" x14ac:dyDescent="0.2">
      <c r="A316" s="121"/>
      <c r="B316" s="122"/>
      <c r="C316" s="83"/>
      <c r="D316" s="123"/>
      <c r="E316" s="71"/>
      <c r="F316" s="71"/>
      <c r="G316" s="71"/>
      <c r="H316" s="71"/>
      <c r="I316" s="71"/>
      <c r="J316" s="71"/>
      <c r="K316" s="71"/>
      <c r="L316" s="71"/>
      <c r="M316" s="71"/>
      <c r="N316" s="71"/>
      <c r="O316" s="71"/>
      <c r="P316" s="71"/>
    </row>
    <row r="317" spans="1:16" ht="11.25" customHeight="1" x14ac:dyDescent="0.2">
      <c r="A317" s="121"/>
      <c r="B317" s="122"/>
      <c r="C317" s="83"/>
      <c r="D317" s="123"/>
      <c r="E317" s="71"/>
      <c r="F317" s="71"/>
      <c r="G317" s="71"/>
      <c r="H317" s="71"/>
      <c r="I317" s="71"/>
      <c r="J317" s="71"/>
      <c r="K317" s="71"/>
      <c r="L317" s="71"/>
      <c r="M317" s="71"/>
      <c r="N317" s="71"/>
      <c r="O317" s="71"/>
      <c r="P317" s="71"/>
    </row>
    <row r="318" spans="1:16" ht="11.25" customHeight="1" x14ac:dyDescent="0.2">
      <c r="A318" s="121"/>
      <c r="B318" s="122"/>
      <c r="C318" s="83"/>
      <c r="D318" s="123"/>
      <c r="E318" s="71"/>
      <c r="F318" s="71"/>
      <c r="G318" s="71"/>
      <c r="H318" s="71"/>
      <c r="I318" s="71"/>
      <c r="J318" s="71"/>
      <c r="K318" s="71"/>
      <c r="L318" s="71"/>
      <c r="M318" s="71"/>
      <c r="N318" s="71"/>
      <c r="O318" s="71"/>
      <c r="P318" s="71"/>
    </row>
    <row r="319" spans="1:16" ht="11.25" customHeight="1"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7">
        <f>IF(AND(C1429=0,D1429),1,0)</f>
        <v>1</v>
      </c>
      <c r="L1429" s="47">
        <f>IF(C1429&lt;&gt;0,1,0)</f>
        <v>0</v>
      </c>
    </row>
    <row r="1430" spans="10:12" ht="15" customHeight="1" x14ac:dyDescent="0.2">
      <c r="J1430" s="48" t="s">
        <v>3300</v>
      </c>
    </row>
    <row r="1431" spans="10:12" ht="15.75" customHeight="1" x14ac:dyDescent="0.2"/>
    <row r="1432" spans="10:12" ht="15" customHeight="1" x14ac:dyDescent="0.2">
      <c r="K1432" s="47">
        <f>IF(ABS(OBVEZE!D42-OBVEZE!D43-OBVEZE!D101)&gt;0,1,0)</f>
        <v>1</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3301</v>
      </c>
      <c r="B1" s="377"/>
      <c r="C1" s="377"/>
    </row>
    <row r="2" spans="1:17" ht="33" customHeight="1" x14ac:dyDescent="0.2">
      <c r="A2" s="378" t="s">
        <v>3302</v>
      </c>
      <c r="B2" s="379"/>
      <c r="C2" s="371"/>
      <c r="D2" s="4"/>
      <c r="E2" s="4"/>
      <c r="F2" s="4"/>
      <c r="G2" s="4"/>
      <c r="H2" s="4"/>
      <c r="I2" s="4"/>
      <c r="J2" s="4"/>
      <c r="K2" s="4"/>
      <c r="L2" s="4"/>
      <c r="M2" s="4"/>
      <c r="N2" s="4"/>
      <c r="O2" s="4"/>
      <c r="P2" s="4"/>
      <c r="Q2" s="4"/>
    </row>
    <row r="3" spans="1:17" ht="18.75" customHeight="1" x14ac:dyDescent="0.2">
      <c r="A3" s="304" t="s">
        <v>3303</v>
      </c>
      <c r="B3" s="380" t="s">
        <v>3304</v>
      </c>
      <c r="C3" s="371"/>
      <c r="D3" s="4"/>
      <c r="E3" s="4"/>
      <c r="F3" s="4"/>
      <c r="G3" s="4"/>
      <c r="H3" s="4"/>
      <c r="I3" s="4"/>
      <c r="J3" s="4"/>
      <c r="K3" s="4"/>
      <c r="L3" s="4"/>
      <c r="M3" s="4"/>
      <c r="N3" s="4"/>
      <c r="O3" s="4"/>
      <c r="P3" s="4"/>
      <c r="Q3" s="4"/>
    </row>
    <row r="4" spans="1:17" ht="37.5" hidden="1" customHeight="1" x14ac:dyDescent="0.2">
      <c r="A4" s="305" t="s">
        <v>3305</v>
      </c>
      <c r="B4" s="370" t="s">
        <v>3306</v>
      </c>
      <c r="C4" s="371"/>
      <c r="D4" s="4"/>
      <c r="E4" s="4"/>
      <c r="F4" s="4"/>
      <c r="G4" s="4"/>
      <c r="H4" s="4"/>
      <c r="I4" s="4"/>
      <c r="J4" s="4"/>
      <c r="K4" s="4"/>
      <c r="L4" s="4"/>
      <c r="M4" s="4"/>
      <c r="N4" s="4"/>
      <c r="O4" s="4"/>
      <c r="P4" s="4"/>
      <c r="Q4" s="4"/>
    </row>
    <row r="5" spans="1:17" ht="48" hidden="1" customHeight="1" x14ac:dyDescent="0.2">
      <c r="A5" s="305" t="s">
        <v>3305</v>
      </c>
      <c r="B5" s="370" t="s">
        <v>3307</v>
      </c>
      <c r="C5" s="371"/>
      <c r="D5" s="4"/>
      <c r="E5" s="4"/>
      <c r="F5" s="4"/>
      <c r="G5" s="4"/>
      <c r="H5" s="4"/>
      <c r="I5" s="4"/>
      <c r="J5" s="4"/>
      <c r="K5" s="4"/>
      <c r="L5" s="4"/>
      <c r="M5" s="4"/>
      <c r="N5" s="4"/>
      <c r="O5" s="4"/>
      <c r="P5" s="4"/>
      <c r="Q5" s="4"/>
    </row>
    <row r="6" spans="1:17" ht="59.25" hidden="1" customHeight="1" x14ac:dyDescent="0.2">
      <c r="A6" s="305" t="s">
        <v>3305</v>
      </c>
      <c r="B6" s="370" t="s">
        <v>3308</v>
      </c>
      <c r="C6" s="371"/>
      <c r="D6" s="4"/>
      <c r="E6" s="4"/>
      <c r="F6" s="4"/>
      <c r="G6" s="4"/>
      <c r="H6" s="4"/>
      <c r="I6" s="4"/>
      <c r="J6" s="4"/>
      <c r="K6" s="4"/>
      <c r="L6" s="4"/>
      <c r="M6" s="4"/>
      <c r="N6" s="4"/>
      <c r="O6" s="4"/>
      <c r="P6" s="4"/>
      <c r="Q6" s="4"/>
    </row>
    <row r="7" spans="1:17" ht="48" hidden="1" customHeight="1" x14ac:dyDescent="0.2">
      <c r="A7" s="305" t="s">
        <v>3309</v>
      </c>
      <c r="B7" s="370" t="s">
        <v>3310</v>
      </c>
      <c r="C7" s="371"/>
      <c r="D7" s="4"/>
      <c r="E7" s="4"/>
      <c r="F7" s="4"/>
      <c r="G7" s="4"/>
      <c r="H7" s="4"/>
      <c r="I7" s="4"/>
      <c r="J7" s="4"/>
      <c r="K7" s="4"/>
      <c r="L7" s="4"/>
      <c r="M7" s="4"/>
      <c r="N7" s="4"/>
      <c r="O7" s="4"/>
      <c r="P7" s="4"/>
      <c r="Q7" s="4"/>
    </row>
    <row r="8" spans="1:17" ht="41.25" hidden="1" customHeight="1" x14ac:dyDescent="0.2">
      <c r="A8" s="305" t="s">
        <v>3311</v>
      </c>
      <c r="B8" s="370" t="s">
        <v>3312</v>
      </c>
      <c r="C8" s="371"/>
      <c r="D8" s="4"/>
      <c r="E8" s="4"/>
      <c r="F8" s="4"/>
      <c r="G8" s="4"/>
      <c r="H8" s="4"/>
      <c r="I8" s="4"/>
      <c r="J8" s="4"/>
      <c r="K8" s="4"/>
      <c r="L8" s="4"/>
      <c r="M8" s="4"/>
      <c r="N8" s="4"/>
      <c r="O8" s="4"/>
      <c r="P8" s="4"/>
      <c r="Q8" s="4"/>
    </row>
    <row r="9" spans="1:17" ht="59.25" hidden="1" customHeight="1" x14ac:dyDescent="0.2">
      <c r="A9" s="305" t="s">
        <v>3313</v>
      </c>
      <c r="B9" s="370" t="s">
        <v>3314</v>
      </c>
      <c r="C9" s="371"/>
      <c r="D9" s="4"/>
      <c r="E9" s="4"/>
      <c r="F9" s="4"/>
      <c r="G9" s="4"/>
      <c r="H9" s="4"/>
      <c r="I9" s="4"/>
      <c r="J9" s="4"/>
      <c r="K9" s="4"/>
      <c r="L9" s="4"/>
      <c r="M9" s="4"/>
      <c r="N9" s="4"/>
      <c r="O9" s="4"/>
      <c r="P9" s="4"/>
      <c r="Q9" s="4"/>
    </row>
    <row r="10" spans="1:17" ht="61.5" hidden="1" customHeight="1" x14ac:dyDescent="0.2">
      <c r="A10" s="305" t="s">
        <v>3313</v>
      </c>
      <c r="B10" s="370" t="s">
        <v>3315</v>
      </c>
      <c r="C10" s="371"/>
      <c r="D10" s="4"/>
      <c r="E10" s="4"/>
      <c r="F10" s="4"/>
      <c r="G10" s="4"/>
      <c r="H10" s="4"/>
      <c r="I10" s="4"/>
      <c r="J10" s="4"/>
      <c r="K10" s="4"/>
      <c r="L10" s="4"/>
      <c r="M10" s="4"/>
      <c r="N10" s="4"/>
      <c r="O10" s="4"/>
      <c r="P10" s="4"/>
      <c r="Q10" s="4"/>
    </row>
    <row r="11" spans="1:17" ht="43.5" hidden="1" customHeight="1" x14ac:dyDescent="0.2">
      <c r="A11" s="305" t="s">
        <v>3313</v>
      </c>
      <c r="B11" s="370" t="s">
        <v>3316</v>
      </c>
      <c r="C11" s="371"/>
      <c r="D11" s="4"/>
      <c r="E11" s="4"/>
      <c r="F11" s="4"/>
      <c r="G11" s="4"/>
      <c r="H11" s="4"/>
      <c r="I11" s="4"/>
      <c r="J11" s="4"/>
      <c r="K11" s="4"/>
      <c r="L11" s="4"/>
      <c r="M11" s="4"/>
      <c r="N11" s="4"/>
      <c r="O11" s="4"/>
      <c r="P11" s="4"/>
      <c r="Q11" s="4"/>
    </row>
    <row r="12" spans="1:17" ht="27.75" hidden="1" customHeight="1" x14ac:dyDescent="0.2">
      <c r="A12" s="305" t="s">
        <v>3317</v>
      </c>
      <c r="B12" s="370" t="s">
        <v>3318</v>
      </c>
      <c r="C12" s="371"/>
      <c r="D12" s="4"/>
      <c r="E12" s="4"/>
      <c r="F12" s="4"/>
      <c r="G12" s="4"/>
      <c r="H12" s="4"/>
      <c r="I12" s="4"/>
      <c r="J12" s="4"/>
      <c r="K12" s="4"/>
      <c r="L12" s="4"/>
      <c r="M12" s="4"/>
      <c r="N12" s="4"/>
      <c r="O12" s="4"/>
      <c r="P12" s="4"/>
      <c r="Q12" s="4"/>
    </row>
    <row r="13" spans="1:17" ht="27.75" hidden="1" customHeight="1" x14ac:dyDescent="0.2">
      <c r="A13" s="305" t="s">
        <v>3319</v>
      </c>
      <c r="B13" s="370" t="s">
        <v>3320</v>
      </c>
      <c r="C13" s="371"/>
      <c r="D13" s="4"/>
      <c r="E13" s="4"/>
      <c r="F13" s="4"/>
      <c r="G13" s="4"/>
      <c r="H13" s="4"/>
      <c r="I13" s="4"/>
      <c r="J13" s="4"/>
      <c r="K13" s="4"/>
      <c r="L13" s="4"/>
      <c r="M13" s="4"/>
      <c r="N13" s="4"/>
      <c r="O13" s="4"/>
      <c r="P13" s="4"/>
      <c r="Q13" s="4"/>
    </row>
    <row r="14" spans="1:17" ht="45.75" hidden="1" customHeight="1" x14ac:dyDescent="0.2">
      <c r="A14" s="305" t="s">
        <v>3321</v>
      </c>
      <c r="B14" s="370" t="s">
        <v>3322</v>
      </c>
      <c r="C14" s="371"/>
      <c r="D14" s="4"/>
      <c r="E14" s="4"/>
      <c r="F14" s="4"/>
      <c r="G14" s="4"/>
      <c r="H14" s="4"/>
      <c r="I14" s="4"/>
      <c r="J14" s="4"/>
      <c r="K14" s="4"/>
      <c r="L14" s="4"/>
      <c r="M14" s="4"/>
      <c r="N14" s="4"/>
      <c r="O14" s="4"/>
      <c r="P14" s="4"/>
      <c r="Q14" s="4"/>
    </row>
    <row r="15" spans="1:17" ht="45.75" hidden="1" customHeight="1" x14ac:dyDescent="0.2">
      <c r="A15" s="305" t="s">
        <v>3323</v>
      </c>
      <c r="B15" s="370" t="s">
        <v>3324</v>
      </c>
      <c r="C15" s="371"/>
      <c r="D15" s="4"/>
      <c r="E15" s="4"/>
      <c r="F15" s="4"/>
      <c r="G15" s="4"/>
      <c r="H15" s="4"/>
      <c r="I15" s="4"/>
      <c r="J15" s="4"/>
      <c r="K15" s="4"/>
      <c r="L15" s="4"/>
      <c r="M15" s="4"/>
      <c r="N15" s="4"/>
      <c r="O15" s="4"/>
      <c r="P15" s="4"/>
      <c r="Q15" s="4"/>
    </row>
    <row r="16" spans="1:17" ht="51" hidden="1" customHeight="1" x14ac:dyDescent="0.2">
      <c r="A16" s="305" t="s">
        <v>3325</v>
      </c>
      <c r="B16" s="370" t="s">
        <v>3326</v>
      </c>
      <c r="C16" s="371"/>
      <c r="D16" s="4"/>
      <c r="E16" s="4"/>
      <c r="F16" s="4"/>
      <c r="G16" s="4"/>
      <c r="H16" s="4"/>
      <c r="I16" s="4"/>
      <c r="J16" s="4"/>
      <c r="K16" s="4"/>
      <c r="L16" s="4"/>
      <c r="M16" s="4"/>
      <c r="N16" s="4"/>
      <c r="O16" s="4"/>
      <c r="P16" s="4"/>
      <c r="Q16" s="4"/>
    </row>
    <row r="17" spans="1:17" ht="27.75" hidden="1" customHeight="1" x14ac:dyDescent="0.2">
      <c r="A17" s="305" t="s">
        <v>3327</v>
      </c>
      <c r="B17" s="370" t="s">
        <v>3328</v>
      </c>
      <c r="C17" s="371"/>
      <c r="D17" s="4"/>
      <c r="E17" s="4"/>
      <c r="F17" s="4"/>
      <c r="G17" s="4"/>
      <c r="H17" s="4"/>
      <c r="I17" s="4"/>
      <c r="J17" s="4"/>
      <c r="K17" s="4"/>
      <c r="L17" s="4"/>
      <c r="M17" s="4"/>
      <c r="N17" s="4"/>
      <c r="O17" s="4"/>
      <c r="P17" s="4"/>
      <c r="Q17" s="4"/>
    </row>
    <row r="18" spans="1:17" ht="27.75" hidden="1" customHeight="1" x14ac:dyDescent="0.2">
      <c r="A18" s="305" t="s">
        <v>3329</v>
      </c>
      <c r="B18" s="370" t="s">
        <v>3330</v>
      </c>
      <c r="C18" s="371"/>
      <c r="D18" s="4"/>
      <c r="E18" s="4"/>
      <c r="F18" s="4"/>
      <c r="G18" s="4"/>
      <c r="H18" s="4"/>
      <c r="I18" s="4"/>
      <c r="J18" s="4"/>
      <c r="K18" s="4"/>
      <c r="L18" s="4"/>
      <c r="M18" s="4"/>
      <c r="N18" s="4"/>
      <c r="O18" s="4"/>
      <c r="P18" s="4"/>
      <c r="Q18" s="4"/>
    </row>
    <row r="19" spans="1:17" ht="45" hidden="1" customHeight="1" x14ac:dyDescent="0.2">
      <c r="A19" s="305" t="s">
        <v>3329</v>
      </c>
      <c r="B19" s="370" t="s">
        <v>3331</v>
      </c>
      <c r="C19" s="371"/>
      <c r="D19" s="4"/>
      <c r="E19" s="4"/>
      <c r="F19" s="4"/>
      <c r="G19" s="4"/>
      <c r="H19" s="4"/>
      <c r="I19" s="4"/>
      <c r="J19" s="4"/>
      <c r="K19" s="4"/>
      <c r="L19" s="4"/>
      <c r="M19" s="4"/>
      <c r="N19" s="4"/>
      <c r="O19" s="4"/>
      <c r="P19" s="4"/>
      <c r="Q19" s="4"/>
    </row>
    <row r="20" spans="1:17" ht="45" hidden="1" customHeight="1" x14ac:dyDescent="0.2">
      <c r="A20" s="305" t="s">
        <v>3332</v>
      </c>
      <c r="B20" s="370" t="s">
        <v>3333</v>
      </c>
      <c r="C20" s="371"/>
      <c r="D20" s="4"/>
      <c r="E20" s="4"/>
      <c r="F20" s="4"/>
      <c r="G20" s="4"/>
      <c r="H20" s="4"/>
      <c r="I20" s="4"/>
      <c r="J20" s="4"/>
      <c r="K20" s="4"/>
      <c r="L20" s="4"/>
      <c r="M20" s="4"/>
      <c r="N20" s="4"/>
      <c r="O20" s="4"/>
      <c r="P20" s="4"/>
      <c r="Q20" s="4"/>
    </row>
    <row r="21" spans="1:17" ht="30" hidden="1" customHeight="1" x14ac:dyDescent="0.2">
      <c r="A21" s="305" t="s">
        <v>3334</v>
      </c>
      <c r="B21" s="370" t="s">
        <v>3335</v>
      </c>
      <c r="C21" s="371"/>
      <c r="D21" s="4"/>
      <c r="E21" s="4"/>
      <c r="F21" s="4"/>
      <c r="G21" s="4"/>
      <c r="H21" s="4"/>
      <c r="I21" s="4"/>
      <c r="J21" s="4"/>
      <c r="K21" s="4"/>
      <c r="L21" s="4"/>
      <c r="M21" s="4"/>
      <c r="N21" s="4"/>
      <c r="O21" s="4"/>
      <c r="P21" s="4"/>
      <c r="Q21" s="4"/>
    </row>
    <row r="22" spans="1:17" ht="30" hidden="1" customHeight="1" x14ac:dyDescent="0.2">
      <c r="A22" s="305" t="s">
        <v>3336</v>
      </c>
      <c r="B22" s="370" t="s">
        <v>3337</v>
      </c>
      <c r="C22" s="371"/>
      <c r="D22" s="4"/>
      <c r="E22" s="4"/>
      <c r="F22" s="4"/>
      <c r="G22" s="4"/>
      <c r="H22" s="4"/>
      <c r="I22" s="4"/>
      <c r="J22" s="4"/>
      <c r="K22" s="4"/>
      <c r="L22" s="4"/>
      <c r="M22" s="4"/>
      <c r="N22" s="4"/>
      <c r="O22" s="4"/>
      <c r="P22" s="4"/>
      <c r="Q22" s="4"/>
    </row>
    <row r="23" spans="1:17" ht="30" hidden="1" customHeight="1" x14ac:dyDescent="0.2">
      <c r="A23" s="305" t="s">
        <v>3338</v>
      </c>
      <c r="B23" s="370" t="s">
        <v>3339</v>
      </c>
      <c r="C23" s="371"/>
      <c r="D23" s="4"/>
      <c r="E23" s="4"/>
      <c r="F23" s="4"/>
      <c r="G23" s="4"/>
      <c r="H23" s="4"/>
      <c r="I23" s="4"/>
      <c r="J23" s="4"/>
      <c r="K23" s="4"/>
      <c r="L23" s="4"/>
      <c r="M23" s="4"/>
      <c r="N23" s="4"/>
      <c r="O23" s="4"/>
      <c r="P23" s="4"/>
      <c r="Q23" s="4"/>
    </row>
    <row r="24" spans="1:17" ht="30" hidden="1" customHeight="1" x14ac:dyDescent="0.2">
      <c r="A24" s="305" t="s">
        <v>3340</v>
      </c>
      <c r="B24" s="370" t="s">
        <v>3341</v>
      </c>
      <c r="C24" s="371"/>
      <c r="D24" s="4"/>
      <c r="E24" s="4"/>
      <c r="F24" s="4"/>
      <c r="G24" s="4"/>
      <c r="H24" s="4"/>
      <c r="I24" s="4"/>
      <c r="J24" s="4"/>
      <c r="K24" s="4"/>
      <c r="L24" s="4"/>
      <c r="M24" s="4"/>
      <c r="N24" s="4"/>
      <c r="O24" s="4"/>
      <c r="P24" s="4"/>
      <c r="Q24" s="4"/>
    </row>
    <row r="25" spans="1:17" ht="30" hidden="1" customHeight="1" x14ac:dyDescent="0.2">
      <c r="A25" s="305" t="s">
        <v>3342</v>
      </c>
      <c r="B25" s="370" t="s">
        <v>3343</v>
      </c>
      <c r="C25" s="371"/>
      <c r="D25" s="4"/>
      <c r="E25" s="4"/>
      <c r="F25" s="4"/>
      <c r="G25" s="4"/>
      <c r="H25" s="4"/>
      <c r="I25" s="4"/>
      <c r="J25" s="4"/>
      <c r="K25" s="4"/>
      <c r="L25" s="4"/>
      <c r="M25" s="4"/>
      <c r="N25" s="4"/>
      <c r="O25" s="4"/>
      <c r="P25" s="4"/>
      <c r="Q25" s="4"/>
    </row>
    <row r="26" spans="1:17" ht="30" hidden="1" customHeight="1" x14ac:dyDescent="0.2">
      <c r="A26" s="305" t="s">
        <v>3344</v>
      </c>
      <c r="B26" s="370" t="s">
        <v>3345</v>
      </c>
      <c r="C26" s="371"/>
      <c r="D26" s="4"/>
      <c r="E26" s="4"/>
      <c r="F26" s="4"/>
      <c r="G26" s="4"/>
      <c r="H26" s="4"/>
      <c r="I26" s="4"/>
      <c r="J26" s="4"/>
      <c r="K26" s="4"/>
      <c r="L26" s="4"/>
      <c r="M26" s="4"/>
      <c r="N26" s="4"/>
      <c r="O26" s="4"/>
      <c r="P26" s="4"/>
      <c r="Q26" s="4"/>
    </row>
    <row r="27" spans="1:17" ht="70.5" hidden="1" customHeight="1" x14ac:dyDescent="0.2">
      <c r="A27" s="305" t="s">
        <v>3346</v>
      </c>
      <c r="B27" s="370" t="s">
        <v>3347</v>
      </c>
      <c r="C27" s="371"/>
      <c r="D27" s="4"/>
      <c r="E27" s="4"/>
      <c r="F27" s="4"/>
      <c r="G27" s="4"/>
      <c r="H27" s="4"/>
      <c r="I27" s="4"/>
      <c r="J27" s="4"/>
      <c r="K27" s="4"/>
      <c r="L27" s="4"/>
      <c r="M27" s="4"/>
      <c r="N27" s="4"/>
      <c r="O27" s="4"/>
      <c r="P27" s="4"/>
      <c r="Q27" s="4"/>
    </row>
    <row r="28" spans="1:17" ht="48" hidden="1" customHeight="1" x14ac:dyDescent="0.2">
      <c r="A28" s="305" t="s">
        <v>3348</v>
      </c>
      <c r="B28" s="370" t="s">
        <v>3349</v>
      </c>
      <c r="C28" s="371"/>
      <c r="D28" s="4"/>
      <c r="E28" s="4"/>
      <c r="F28" s="4"/>
      <c r="G28" s="4"/>
      <c r="H28" s="4"/>
      <c r="I28" s="4"/>
      <c r="J28" s="4"/>
      <c r="K28" s="4"/>
      <c r="L28" s="4"/>
      <c r="M28" s="4"/>
      <c r="N28" s="4"/>
      <c r="O28" s="4"/>
      <c r="P28" s="4"/>
      <c r="Q28" s="4"/>
    </row>
    <row r="29" spans="1:17" ht="100.5" hidden="1" customHeight="1" x14ac:dyDescent="0.2">
      <c r="A29" s="305" t="s">
        <v>3350</v>
      </c>
      <c r="B29" s="370" t="s">
        <v>3351</v>
      </c>
      <c r="C29" s="371"/>
      <c r="D29" s="4"/>
      <c r="E29" s="4"/>
      <c r="F29" s="4"/>
      <c r="G29" s="4"/>
      <c r="H29" s="4"/>
      <c r="I29" s="4"/>
      <c r="J29" s="4"/>
      <c r="K29" s="4"/>
      <c r="L29" s="4"/>
      <c r="M29" s="4"/>
      <c r="N29" s="4"/>
      <c r="O29" s="4"/>
      <c r="P29" s="4"/>
      <c r="Q29" s="4"/>
    </row>
    <row r="30" spans="1:17" ht="45" hidden="1" customHeight="1" x14ac:dyDescent="0.2">
      <c r="A30" s="305" t="s">
        <v>3352</v>
      </c>
      <c r="B30" s="370" t="s">
        <v>3353</v>
      </c>
      <c r="C30" s="371"/>
      <c r="D30" s="4"/>
      <c r="E30" s="4"/>
      <c r="F30" s="4"/>
      <c r="G30" s="4"/>
      <c r="H30" s="4"/>
      <c r="I30" s="4"/>
      <c r="J30" s="4"/>
      <c r="K30" s="4"/>
      <c r="L30" s="4"/>
      <c r="M30" s="4"/>
      <c r="N30" s="4"/>
      <c r="O30" s="4"/>
      <c r="P30" s="4"/>
      <c r="Q30" s="4"/>
    </row>
    <row r="31" spans="1:17" ht="45" hidden="1" customHeight="1" x14ac:dyDescent="0.2">
      <c r="A31" s="305" t="s">
        <v>3354</v>
      </c>
      <c r="B31" s="370" t="s">
        <v>3355</v>
      </c>
      <c r="C31" s="371"/>
      <c r="D31" s="4"/>
      <c r="E31" s="4"/>
      <c r="F31" s="4"/>
      <c r="G31" s="4"/>
      <c r="H31" s="4"/>
      <c r="I31" s="4"/>
      <c r="J31" s="4"/>
      <c r="K31" s="4"/>
      <c r="L31" s="4"/>
      <c r="M31" s="4"/>
      <c r="N31" s="4"/>
      <c r="O31" s="4"/>
      <c r="P31" s="4"/>
      <c r="Q31" s="4"/>
    </row>
    <row r="32" spans="1:17" ht="45" hidden="1" customHeight="1" x14ac:dyDescent="0.2">
      <c r="A32" s="305" t="s">
        <v>3356</v>
      </c>
      <c r="B32" s="370" t="s">
        <v>3357</v>
      </c>
      <c r="C32" s="371"/>
      <c r="D32" s="4"/>
      <c r="E32" s="4"/>
      <c r="F32" s="4"/>
      <c r="G32" s="4"/>
      <c r="H32" s="4"/>
      <c r="I32" s="4"/>
      <c r="J32" s="4"/>
      <c r="K32" s="4"/>
      <c r="L32" s="4"/>
      <c r="M32" s="4"/>
      <c r="N32" s="4"/>
      <c r="O32" s="4"/>
      <c r="P32" s="4"/>
      <c r="Q32" s="4"/>
    </row>
    <row r="33" spans="1:17" ht="72" hidden="1" customHeight="1" x14ac:dyDescent="0.2">
      <c r="A33" s="305" t="s">
        <v>3358</v>
      </c>
      <c r="B33" s="370" t="s">
        <v>3359</v>
      </c>
      <c r="C33" s="371"/>
      <c r="D33" s="4"/>
      <c r="E33" s="4"/>
      <c r="F33" s="4"/>
      <c r="G33" s="4"/>
      <c r="H33" s="4"/>
      <c r="I33" s="4"/>
      <c r="J33" s="4"/>
      <c r="K33" s="4"/>
      <c r="L33" s="4"/>
      <c r="M33" s="4"/>
      <c r="N33" s="4"/>
      <c r="O33" s="4"/>
      <c r="P33" s="4"/>
      <c r="Q33" s="4"/>
    </row>
    <row r="34" spans="1:17" ht="79.5" hidden="1" customHeight="1" x14ac:dyDescent="0.2">
      <c r="A34" s="305" t="s">
        <v>3360</v>
      </c>
      <c r="B34" s="370" t="s">
        <v>3361</v>
      </c>
      <c r="C34" s="371"/>
      <c r="D34" s="4"/>
      <c r="E34" s="4"/>
      <c r="F34" s="4"/>
      <c r="G34" s="4"/>
      <c r="H34" s="4"/>
      <c r="I34" s="4"/>
      <c r="J34" s="4"/>
      <c r="K34" s="4"/>
      <c r="L34" s="4"/>
      <c r="M34" s="4"/>
      <c r="N34" s="4"/>
      <c r="O34" s="4"/>
      <c r="P34" s="4"/>
      <c r="Q34" s="4"/>
    </row>
    <row r="35" spans="1:17" ht="70.5" hidden="1" customHeight="1" x14ac:dyDescent="0.2">
      <c r="A35" s="305" t="s">
        <v>3362</v>
      </c>
      <c r="B35" s="370" t="s">
        <v>3363</v>
      </c>
      <c r="C35" s="371"/>
      <c r="D35" s="4"/>
      <c r="E35" s="4"/>
      <c r="F35" s="4"/>
      <c r="G35" s="4"/>
      <c r="H35" s="4"/>
      <c r="I35" s="4"/>
      <c r="J35" s="4"/>
      <c r="K35" s="4"/>
      <c r="L35" s="4"/>
      <c r="M35" s="4"/>
      <c r="N35" s="4"/>
      <c r="O35" s="4"/>
      <c r="P35" s="4"/>
      <c r="Q35" s="4"/>
    </row>
    <row r="36" spans="1:17" ht="45.75" hidden="1" customHeight="1" x14ac:dyDescent="0.2">
      <c r="A36" s="305" t="s">
        <v>3364</v>
      </c>
      <c r="B36" s="370" t="s">
        <v>3365</v>
      </c>
      <c r="C36" s="371"/>
      <c r="D36" s="4"/>
      <c r="E36" s="4"/>
      <c r="F36" s="4"/>
      <c r="G36" s="4"/>
      <c r="H36" s="4"/>
      <c r="I36" s="4"/>
      <c r="J36" s="4"/>
      <c r="K36" s="4"/>
      <c r="L36" s="4"/>
      <c r="M36" s="4"/>
      <c r="N36" s="4"/>
      <c r="O36" s="4"/>
      <c r="P36" s="4"/>
      <c r="Q36" s="4"/>
    </row>
    <row r="37" spans="1:17" ht="54.75" hidden="1" customHeight="1" x14ac:dyDescent="0.2">
      <c r="A37" s="305" t="s">
        <v>3366</v>
      </c>
      <c r="B37" s="370" t="s">
        <v>3367</v>
      </c>
      <c r="C37" s="371"/>
      <c r="D37" s="4"/>
      <c r="E37" s="4"/>
      <c r="F37" s="4"/>
      <c r="G37" s="4"/>
      <c r="H37" s="4"/>
      <c r="I37" s="4"/>
      <c r="J37" s="4"/>
      <c r="K37" s="4"/>
      <c r="L37" s="4"/>
      <c r="M37" s="4"/>
      <c r="N37" s="4"/>
      <c r="O37" s="4"/>
      <c r="P37" s="4"/>
      <c r="Q37" s="4"/>
    </row>
    <row r="38" spans="1:17" ht="37.5" hidden="1" customHeight="1" x14ac:dyDescent="0.2">
      <c r="A38" s="305" t="s">
        <v>3368</v>
      </c>
      <c r="B38" s="370" t="s">
        <v>3369</v>
      </c>
      <c r="C38" s="371"/>
      <c r="D38" s="4"/>
      <c r="E38" s="4"/>
      <c r="F38" s="4"/>
      <c r="G38" s="4"/>
      <c r="H38" s="4"/>
      <c r="I38" s="4"/>
      <c r="J38" s="4"/>
      <c r="K38" s="4"/>
      <c r="L38" s="4"/>
      <c r="M38" s="4"/>
      <c r="N38" s="4"/>
      <c r="O38" s="4"/>
      <c r="P38" s="4"/>
      <c r="Q38" s="4"/>
    </row>
    <row r="39" spans="1:17" ht="61.5" hidden="1" customHeight="1" x14ac:dyDescent="0.2">
      <c r="A39" s="305" t="s">
        <v>3370</v>
      </c>
      <c r="B39" s="370" t="s">
        <v>3371</v>
      </c>
      <c r="C39" s="371"/>
      <c r="D39" s="4"/>
      <c r="E39" s="4"/>
      <c r="F39" s="4"/>
      <c r="G39" s="4"/>
      <c r="H39" s="4"/>
      <c r="I39" s="4"/>
      <c r="J39" s="4"/>
      <c r="K39" s="4"/>
      <c r="L39" s="4"/>
      <c r="M39" s="4"/>
      <c r="N39" s="4"/>
      <c r="O39" s="4"/>
      <c r="P39" s="4"/>
      <c r="Q39" s="4"/>
    </row>
    <row r="40" spans="1:17" ht="53.25" hidden="1" customHeight="1" x14ac:dyDescent="0.2">
      <c r="A40" s="305" t="s">
        <v>3372</v>
      </c>
      <c r="B40" s="370" t="s">
        <v>3373</v>
      </c>
      <c r="C40" s="371"/>
      <c r="D40" s="4"/>
      <c r="E40" s="4"/>
      <c r="F40" s="4"/>
      <c r="G40" s="4"/>
      <c r="H40" s="4"/>
      <c r="I40" s="4"/>
      <c r="J40" s="4"/>
      <c r="K40" s="4"/>
      <c r="L40" s="4"/>
      <c r="M40" s="4"/>
      <c r="N40" s="4"/>
      <c r="O40" s="4"/>
      <c r="P40" s="4"/>
      <c r="Q40" s="4"/>
    </row>
    <row r="41" spans="1:17" ht="73.5" hidden="1" customHeight="1" x14ac:dyDescent="0.2">
      <c r="A41" s="305" t="s">
        <v>3374</v>
      </c>
      <c r="B41" s="370" t="s">
        <v>3375</v>
      </c>
      <c r="C41" s="371"/>
      <c r="D41" s="4"/>
      <c r="E41" s="4"/>
      <c r="F41" s="4"/>
      <c r="G41" s="4"/>
      <c r="H41" s="4"/>
      <c r="I41" s="4"/>
      <c r="J41" s="4"/>
      <c r="K41" s="4"/>
      <c r="L41" s="4"/>
      <c r="M41" s="4"/>
      <c r="N41" s="4"/>
      <c r="O41" s="4"/>
      <c r="P41" s="4"/>
      <c r="Q41" s="4"/>
    </row>
    <row r="42" spans="1:17" ht="57.75" hidden="1" customHeight="1" x14ac:dyDescent="0.2">
      <c r="A42" s="305" t="s">
        <v>3376</v>
      </c>
      <c r="B42" s="370" t="s">
        <v>3377</v>
      </c>
      <c r="C42" s="371"/>
      <c r="D42" s="4"/>
      <c r="E42" s="4"/>
      <c r="F42" s="4"/>
      <c r="G42" s="4"/>
      <c r="H42" s="4"/>
      <c r="I42" s="4"/>
      <c r="J42" s="4"/>
      <c r="K42" s="4"/>
      <c r="L42" s="4"/>
      <c r="M42" s="4"/>
      <c r="N42" s="4"/>
      <c r="O42" s="4"/>
      <c r="P42" s="4"/>
      <c r="Q42" s="4"/>
    </row>
    <row r="43" spans="1:17" ht="84" hidden="1" customHeight="1" x14ac:dyDescent="0.2">
      <c r="A43" s="305" t="s">
        <v>3378</v>
      </c>
      <c r="B43" s="370" t="s">
        <v>3379</v>
      </c>
      <c r="C43" s="371"/>
      <c r="D43" s="4"/>
      <c r="E43" s="4"/>
      <c r="F43" s="4"/>
      <c r="G43" s="4"/>
      <c r="H43" s="4"/>
      <c r="I43" s="4"/>
      <c r="J43" s="4"/>
      <c r="K43" s="4"/>
      <c r="L43" s="4"/>
      <c r="M43" s="4"/>
      <c r="N43" s="4"/>
      <c r="O43" s="4"/>
      <c r="P43" s="4"/>
      <c r="Q43" s="4"/>
    </row>
    <row r="44" spans="1:17" ht="48" hidden="1" customHeight="1" x14ac:dyDescent="0.2">
      <c r="A44" s="305" t="s">
        <v>3380</v>
      </c>
      <c r="B44" s="370" t="s">
        <v>3381</v>
      </c>
      <c r="C44" s="371"/>
      <c r="D44" s="4"/>
      <c r="E44" s="4"/>
      <c r="F44" s="4"/>
      <c r="G44" s="4"/>
      <c r="H44" s="4"/>
      <c r="I44" s="4"/>
      <c r="J44" s="4"/>
      <c r="K44" s="4"/>
      <c r="L44" s="4"/>
      <c r="M44" s="4"/>
      <c r="N44" s="4"/>
      <c r="O44" s="4"/>
      <c r="P44" s="4"/>
      <c r="Q44" s="4"/>
    </row>
    <row r="45" spans="1:17" ht="57" hidden="1" customHeight="1" x14ac:dyDescent="0.2">
      <c r="A45" s="305" t="s">
        <v>3382</v>
      </c>
      <c r="B45" s="370" t="s">
        <v>3383</v>
      </c>
      <c r="C45" s="371"/>
      <c r="D45" s="4"/>
      <c r="E45" s="4"/>
      <c r="F45" s="4"/>
      <c r="G45" s="4"/>
      <c r="H45" s="4"/>
      <c r="I45" s="4"/>
      <c r="J45" s="4"/>
      <c r="K45" s="4"/>
      <c r="L45" s="4"/>
      <c r="M45" s="4"/>
      <c r="N45" s="4"/>
      <c r="O45" s="4"/>
      <c r="P45" s="4"/>
      <c r="Q45" s="4"/>
    </row>
    <row r="46" spans="1:17" ht="73.5" hidden="1" customHeight="1" x14ac:dyDescent="0.2">
      <c r="A46" s="305" t="s">
        <v>3384</v>
      </c>
      <c r="B46" s="375" t="s">
        <v>3385</v>
      </c>
      <c r="C46" s="371"/>
      <c r="D46" s="41"/>
      <c r="E46" s="4"/>
      <c r="F46" s="4"/>
      <c r="G46" s="4"/>
      <c r="H46" s="4"/>
      <c r="I46" s="4"/>
      <c r="J46" s="4"/>
      <c r="K46" s="4"/>
      <c r="L46" s="4"/>
      <c r="M46" s="4"/>
      <c r="N46" s="4"/>
      <c r="O46" s="4"/>
      <c r="P46" s="4"/>
      <c r="Q46" s="4"/>
    </row>
    <row r="47" spans="1:17" ht="66" hidden="1" customHeight="1" x14ac:dyDescent="0.2">
      <c r="A47" s="46" t="s">
        <v>3386</v>
      </c>
      <c r="B47" s="376" t="s">
        <v>3387</v>
      </c>
      <c r="C47" s="376"/>
      <c r="D47" s="4"/>
      <c r="E47" s="4"/>
      <c r="F47" s="4"/>
      <c r="G47" s="4"/>
      <c r="H47" s="4"/>
      <c r="I47" s="4"/>
      <c r="J47" s="4"/>
      <c r="K47" s="4"/>
      <c r="L47" s="4"/>
      <c r="M47" s="4"/>
      <c r="N47" s="4"/>
      <c r="O47" s="4"/>
      <c r="P47" s="4"/>
      <c r="Q47" s="4"/>
    </row>
    <row r="48" spans="1:17" ht="123.75" customHeight="1" x14ac:dyDescent="0.2">
      <c r="A48" s="267" t="s">
        <v>3388</v>
      </c>
      <c r="B48" s="374" t="s">
        <v>3389</v>
      </c>
      <c r="C48" s="373"/>
      <c r="D48" s="4"/>
      <c r="E48" s="4"/>
      <c r="F48" s="4"/>
      <c r="G48" s="4"/>
      <c r="H48" s="4"/>
      <c r="I48" s="4"/>
      <c r="J48" s="4"/>
      <c r="K48" s="4"/>
      <c r="L48" s="4"/>
      <c r="M48" s="4"/>
      <c r="N48" s="4"/>
      <c r="O48" s="4"/>
      <c r="P48" s="4"/>
      <c r="Q48" s="4"/>
    </row>
    <row r="49" spans="1:17" ht="34.5" customHeight="1" x14ac:dyDescent="0.2">
      <c r="A49" s="267" t="s">
        <v>3390</v>
      </c>
      <c r="B49" s="372" t="s">
        <v>3391</v>
      </c>
      <c r="C49" s="373"/>
      <c r="D49" s="4"/>
      <c r="E49" s="4"/>
      <c r="F49" s="4"/>
      <c r="G49" s="4"/>
      <c r="H49" s="4"/>
      <c r="I49" s="4"/>
      <c r="J49" s="4"/>
      <c r="K49" s="4"/>
      <c r="L49" s="4"/>
      <c r="M49" s="4"/>
      <c r="N49" s="4"/>
      <c r="O49" s="4"/>
      <c r="P49" s="4"/>
      <c r="Q49" s="4"/>
    </row>
    <row r="50" spans="1:17" ht="34.5" customHeight="1" x14ac:dyDescent="0.2">
      <c r="A50" s="267" t="s">
        <v>3392</v>
      </c>
      <c r="B50" s="372" t="s">
        <v>3393</v>
      </c>
      <c r="C50" s="373"/>
      <c r="D50" s="4"/>
      <c r="E50" s="4"/>
      <c r="F50" s="4"/>
      <c r="G50" s="4"/>
      <c r="H50" s="4"/>
      <c r="I50" s="4"/>
      <c r="J50" s="4"/>
      <c r="K50" s="4"/>
      <c r="L50" s="4"/>
      <c r="M50" s="4"/>
      <c r="N50" s="4"/>
      <c r="O50" s="4"/>
      <c r="P50" s="4"/>
      <c r="Q50" s="4"/>
    </row>
    <row r="51" spans="1:17" ht="31.5" customHeight="1" x14ac:dyDescent="0.2">
      <c r="A51" s="306" t="s">
        <v>3394</v>
      </c>
      <c r="B51" s="370" t="s">
        <v>3395</v>
      </c>
      <c r="C51" s="371"/>
      <c r="D51" s="4"/>
      <c r="E51" s="4"/>
      <c r="F51" s="4"/>
      <c r="G51" s="4"/>
      <c r="H51" s="4"/>
      <c r="I51" s="4"/>
      <c r="J51" s="4"/>
      <c r="K51" s="4"/>
      <c r="L51" s="4"/>
      <c r="M51" s="4"/>
      <c r="N51" s="4"/>
      <c r="O51" s="4"/>
      <c r="P51" s="4"/>
      <c r="Q51" s="4"/>
    </row>
    <row r="52" spans="1:17" ht="31.5" customHeight="1" x14ac:dyDescent="0.2">
      <c r="A52" s="306" t="s">
        <v>3396</v>
      </c>
      <c r="B52" s="370" t="s">
        <v>3397</v>
      </c>
      <c r="C52" s="371"/>
      <c r="D52" s="4"/>
      <c r="E52" s="4"/>
      <c r="F52" s="4"/>
      <c r="G52" s="4"/>
      <c r="H52" s="4"/>
      <c r="I52" s="4"/>
      <c r="J52" s="4"/>
      <c r="K52" s="4"/>
      <c r="L52" s="4"/>
      <c r="M52" s="4"/>
      <c r="N52" s="4"/>
      <c r="O52" s="4"/>
      <c r="P52" s="4"/>
      <c r="Q52" s="4"/>
    </row>
    <row r="53" spans="1:17" ht="31.5" customHeight="1" x14ac:dyDescent="0.2">
      <c r="A53" s="306" t="s">
        <v>3398</v>
      </c>
      <c r="B53" s="370" t="s">
        <v>3399</v>
      </c>
      <c r="C53" s="371"/>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selectLockedCells="1"/>
  <mergeCells count="53">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Računovodstvo</cp:lastModifiedBy>
  <cp:lastPrinted>2023-07-05T06:51:59Z</cp:lastPrinted>
  <dcterms:created xsi:type="dcterms:W3CDTF">2022-04-01T05:14:30Z</dcterms:created>
  <dcterms:modified xsi:type="dcterms:W3CDTF">2023-07-05T06:56:05Z</dcterms:modified>
</cp:coreProperties>
</file>