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RAD BELI MANASTIR\REBALANS\2024\"/>
    </mc:Choice>
  </mc:AlternateContent>
  <xr:revisionPtr revIDLastSave="0" documentId="13_ncr:1_{43F0D00E-135F-4D53-BCFA-CFD674C37CAD}" xr6:coauthVersionLast="36" xr6:coauthVersionMax="36" xr10:uidLastSave="{00000000-0000-0000-0000-000000000000}"/>
  <bookViews>
    <workbookView xWindow="0" yWindow="0" windowWidth="28800" windowHeight="12105" xr2:uid="{88A78B2D-6FB8-442B-952F-75D7A1F8825D}"/>
  </bookViews>
  <sheets>
    <sheet name="SAŽETAK" sheetId="1" r:id="rId1"/>
    <sheet name="A1. RAČUN PRIHODA I RASHODA" sheetId="2" r:id="rId2"/>
    <sheet name="A2. PRIHODI I RASHODI PO IZVOR." sheetId="3" r:id="rId3"/>
    <sheet name="A3. RASHODI PO FUNKC.KLASIFIK." sheetId="4" r:id="rId4"/>
    <sheet name="B1. RAČUN FINANC. EKON.KLAS." sheetId="5" r:id="rId5"/>
    <sheet name="B2. RAČUN FINAN. PO IZVORIMA" sheetId="6" r:id="rId6"/>
    <sheet name="POSEBNI DIO" sheetId="7" r:id="rId7"/>
  </sheets>
  <externalReferences>
    <externalReference r:id="rId8"/>
    <externalReference r:id="rId9"/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3" l="1"/>
  <c r="G10" i="7" l="1"/>
  <c r="G11" i="7"/>
  <c r="G15" i="7"/>
  <c r="G18" i="7"/>
  <c r="G21" i="7"/>
  <c r="G22" i="7"/>
  <c r="G25" i="7"/>
  <c r="G26" i="7"/>
  <c r="G31" i="7"/>
  <c r="G35" i="7"/>
  <c r="G38" i="7"/>
  <c r="G41" i="7"/>
  <c r="G37" i="7"/>
  <c r="G36" i="7"/>
  <c r="G34" i="7"/>
  <c r="G33" i="7"/>
  <c r="G30" i="7"/>
  <c r="G29" i="7"/>
  <c r="G28" i="7"/>
  <c r="G20" i="7"/>
  <c r="G19" i="7"/>
  <c r="G17" i="7"/>
  <c r="G16" i="7"/>
  <c r="G14" i="7"/>
  <c r="G13" i="7"/>
  <c r="G9" i="7"/>
  <c r="G8" i="7"/>
  <c r="G7" i="7"/>
  <c r="G6" i="7"/>
  <c r="E11" i="4"/>
  <c r="D11" i="4"/>
  <c r="C11" i="4"/>
  <c r="E13" i="4"/>
  <c r="D13" i="4"/>
  <c r="C13" i="4"/>
  <c r="D40" i="3"/>
  <c r="C40" i="3"/>
  <c r="D31" i="3"/>
  <c r="D33" i="3"/>
  <c r="D35" i="3"/>
  <c r="D37" i="3"/>
  <c r="D39" i="3"/>
  <c r="D41" i="3"/>
  <c r="D20" i="3"/>
  <c r="D18" i="3"/>
  <c r="D16" i="3"/>
  <c r="D14" i="3"/>
  <c r="D12" i="3"/>
  <c r="D21" i="3"/>
  <c r="C21" i="3"/>
  <c r="D19" i="3"/>
  <c r="D17" i="3"/>
  <c r="D15" i="3"/>
  <c r="D13" i="3"/>
  <c r="B10" i="3"/>
  <c r="D22" i="3"/>
  <c r="F10" i="2"/>
  <c r="D10" i="2"/>
  <c r="F32" i="2"/>
  <c r="F31" i="2"/>
  <c r="F29" i="2"/>
  <c r="F28" i="2"/>
  <c r="F27" i="2"/>
  <c r="F26" i="2"/>
  <c r="F18" i="2"/>
  <c r="E18" i="2"/>
  <c r="D18" i="2"/>
  <c r="F16" i="2"/>
  <c r="F15" i="2"/>
  <c r="F14" i="2"/>
  <c r="F13" i="2"/>
  <c r="F12" i="2"/>
  <c r="F11" i="2"/>
  <c r="H27" i="1"/>
  <c r="G12" i="1"/>
  <c r="H12" i="1" s="1"/>
  <c r="H13" i="1"/>
  <c r="H9" i="1"/>
  <c r="F13" i="1"/>
  <c r="F12" i="1"/>
  <c r="F9" i="1"/>
  <c r="G13" i="1" l="1"/>
  <c r="F40" i="7" l="1"/>
  <c r="E41" i="7"/>
  <c r="E40" i="7" s="1"/>
  <c r="E39" i="7" s="1"/>
  <c r="E38" i="7"/>
  <c r="F37" i="7"/>
  <c r="F36" i="7" s="1"/>
  <c r="E37" i="7"/>
  <c r="E36" i="7" s="1"/>
  <c r="F34" i="7"/>
  <c r="F33" i="7" s="1"/>
  <c r="E35" i="7"/>
  <c r="E34" i="7" s="1"/>
  <c r="E33" i="7" s="1"/>
  <c r="E31" i="7"/>
  <c r="E30" i="7" s="1"/>
  <c r="E29" i="7" s="1"/>
  <c r="E28" i="7" s="1"/>
  <c r="F30" i="7"/>
  <c r="F29" i="7" s="1"/>
  <c r="F28" i="7" s="1"/>
  <c r="F26" i="7"/>
  <c r="E26" i="7"/>
  <c r="G24" i="7"/>
  <c r="G23" i="7" s="1"/>
  <c r="E25" i="7"/>
  <c r="F24" i="7"/>
  <c r="F23" i="7" s="1"/>
  <c r="E24" i="7"/>
  <c r="E23" i="7" s="1"/>
  <c r="F20" i="7"/>
  <c r="F19" i="7" s="1"/>
  <c r="E22" i="7"/>
  <c r="E21" i="7"/>
  <c r="E20" i="7" s="1"/>
  <c r="E19" i="7" s="1"/>
  <c r="E18" i="7"/>
  <c r="E17" i="7" s="1"/>
  <c r="E16" i="7" s="1"/>
  <c r="F17" i="7"/>
  <c r="F16" i="7"/>
  <c r="E15" i="7"/>
  <c r="E14" i="7" s="1"/>
  <c r="E13" i="7" s="1"/>
  <c r="F14" i="7"/>
  <c r="F13" i="7" s="1"/>
  <c r="E11" i="7"/>
  <c r="E10" i="7"/>
  <c r="E9" i="7" s="1"/>
  <c r="E8" i="7" s="1"/>
  <c r="E7" i="7" s="1"/>
  <c r="F9" i="7"/>
  <c r="F8" i="7" s="1"/>
  <c r="F7" i="7" s="1"/>
  <c r="E12" i="4"/>
  <c r="D12" i="4"/>
  <c r="C12" i="4"/>
  <c r="F8" i="4"/>
  <c r="B41" i="3"/>
  <c r="B40" i="3" s="1"/>
  <c r="D38" i="3"/>
  <c r="C38" i="3"/>
  <c r="B39" i="3"/>
  <c r="B38" i="3" s="1"/>
  <c r="D36" i="3"/>
  <c r="C36" i="3"/>
  <c r="B37" i="3"/>
  <c r="B36" i="3" s="1"/>
  <c r="D34" i="3"/>
  <c r="C34" i="3"/>
  <c r="B35" i="3"/>
  <c r="B34" i="3" s="1"/>
  <c r="D32" i="3"/>
  <c r="C32" i="3"/>
  <c r="B33" i="3"/>
  <c r="B32" i="3" s="1"/>
  <c r="D30" i="3"/>
  <c r="C30" i="3"/>
  <c r="B31" i="3"/>
  <c r="B30" i="3" s="1"/>
  <c r="B22" i="3"/>
  <c r="B21" i="3" s="1"/>
  <c r="C19" i="3"/>
  <c r="B20" i="3"/>
  <c r="B19" i="3" s="1"/>
  <c r="C17" i="3"/>
  <c r="B18" i="3"/>
  <c r="B17" i="3" s="1"/>
  <c r="C15" i="3"/>
  <c r="B16" i="3"/>
  <c r="B15" i="3" s="1"/>
  <c r="B14" i="3"/>
  <c r="B13" i="3" s="1"/>
  <c r="D11" i="3"/>
  <c r="C11" i="3"/>
  <c r="B12" i="3"/>
  <c r="B11" i="3" s="1"/>
  <c r="E31" i="2"/>
  <c r="D32" i="2"/>
  <c r="D31" i="2"/>
  <c r="D29" i="2"/>
  <c r="D28" i="2"/>
  <c r="E26" i="2"/>
  <c r="E25" i="2" s="1"/>
  <c r="D27" i="2"/>
  <c r="D16" i="2"/>
  <c r="D15" i="2"/>
  <c r="D14" i="2"/>
  <c r="D13" i="2"/>
  <c r="D12" i="2"/>
  <c r="G37" i="1"/>
  <c r="H21" i="1"/>
  <c r="G21" i="1"/>
  <c r="F21" i="1"/>
  <c r="H10" i="1"/>
  <c r="G10" i="1"/>
  <c r="F8" i="1"/>
  <c r="F39" i="7" l="1"/>
  <c r="G39" i="7" s="1"/>
  <c r="G40" i="7"/>
  <c r="F25" i="2"/>
  <c r="D26" i="2"/>
  <c r="D25" i="2" s="1"/>
  <c r="D33" i="2" s="1"/>
  <c r="D11" i="2"/>
  <c r="H8" i="1"/>
  <c r="G8" i="1"/>
  <c r="H11" i="1"/>
  <c r="D29" i="3"/>
  <c r="E12" i="7"/>
  <c r="F11" i="1"/>
  <c r="F14" i="1" s="1"/>
  <c r="F22" i="1" s="1"/>
  <c r="F28" i="1" s="1"/>
  <c r="E11" i="2"/>
  <c r="E10" i="2" s="1"/>
  <c r="E33" i="2"/>
  <c r="C29" i="3"/>
  <c r="C10" i="3"/>
  <c r="F33" i="2"/>
  <c r="G12" i="7"/>
  <c r="G11" i="1"/>
  <c r="E6" i="7"/>
  <c r="E32" i="7"/>
  <c r="E27" i="7" s="1"/>
  <c r="F32" i="7"/>
  <c r="F12" i="7"/>
  <c r="F6" i="7" s="1"/>
  <c r="B29" i="3"/>
  <c r="F27" i="7" l="1"/>
  <c r="G27" i="7" s="1"/>
  <c r="G32" i="7"/>
  <c r="H14" i="1"/>
  <c r="H22" i="1" s="1"/>
  <c r="H29" i="1" s="1"/>
  <c r="F29" i="1"/>
  <c r="F34" i="1"/>
  <c r="G42" i="7"/>
  <c r="G14" i="1"/>
  <c r="G22" i="1" s="1"/>
  <c r="G29" i="1" s="1"/>
  <c r="E42" i="7"/>
  <c r="F42" i="7"/>
  <c r="H34" i="1" l="1"/>
  <c r="H37" i="1" s="1"/>
  <c r="F37" i="1"/>
</calcChain>
</file>

<file path=xl/sharedStrings.xml><?xml version="1.0" encoding="utf-8"?>
<sst xmlns="http://schemas.openxmlformats.org/spreadsheetml/2006/main" count="215" uniqueCount="117">
  <si>
    <t>I. OPĆI DIO</t>
  </si>
  <si>
    <t>A) SAŽETAK RAČUNA PRIHODA I RASHODA</t>
  </si>
  <si>
    <t>PRIHODI UKUPNO</t>
  </si>
  <si>
    <t>6 PRIHODI POSLOVANJA</t>
  </si>
  <si>
    <t>7 PRIHODI OD PRODAJE NEFINANCIJSKE IMOVINE</t>
  </si>
  <si>
    <t>RASHODI UKUPNO</t>
  </si>
  <si>
    <t>3 RASHODI  POSLOVANJA</t>
  </si>
  <si>
    <t>4 RASHODI ZA NABAVU NEFINANCIJSKE IMOVINE</t>
  </si>
  <si>
    <t>RAZLIKA - VIŠAK / MANJAK</t>
  </si>
  <si>
    <t>B) SAŽETAK RAČUNA FINANCIRANJA</t>
  </si>
  <si>
    <t>8 PRIMICI OD FINANCIJSKE IMOVINE I ZADUŽIVANJA</t>
  </si>
  <si>
    <t>5 IZDACI ZA FINANCIJSKU IMOVINU I OTPLATE ZAJMOVA</t>
  </si>
  <si>
    <t>NETO FINANCIRANJE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</si>
  <si>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</si>
  <si>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</si>
  <si>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</si>
  <si>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</si>
  <si>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</si>
  <si>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</si>
  <si>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IZ PRETHODNE(IH) GODINE KOJI ĆE SE RASPOREDITI / POKRITI</t>
  </si>
  <si>
    <t>VIŠAK / MANJAK TEKUĆE GODINE</t>
  </si>
  <si>
    <t xml:space="preserve">A. RAČUN PRIHODA I RASHODA </t>
  </si>
  <si>
    <t>Razred</t>
  </si>
  <si>
    <t>Skupina</t>
  </si>
  <si>
    <t>Naziv prihoda</t>
  </si>
  <si>
    <t>Plan za 2024.</t>
  </si>
  <si>
    <t>Prihodi poslovanja</t>
  </si>
  <si>
    <t>Pomoći iz inozemstva i od subjekata unutar općeg proračuna</t>
  </si>
  <si>
    <t>Prihodi od imovine</t>
  </si>
  <si>
    <t>Prihodi od upravnih i administrativnih pristojbi, pristojbi po posebnim propisima i naknada</t>
  </si>
  <si>
    <t>Prihodi od prodaje proizvodda i robe te pruženih usluga, prihodi od donacija te povrati po protestiranim jamstvima</t>
  </si>
  <si>
    <t>Prihodi iz nadležnog proračuna i od HZZO-a temeljem ugovornih obveza</t>
  </si>
  <si>
    <t>Kazne, upravne mjere i ostali prihodi</t>
  </si>
  <si>
    <t>Preneseni višak-posebne namjene</t>
  </si>
  <si>
    <t>Naziv rashoda</t>
  </si>
  <si>
    <t>Rashodi poslovanja</t>
  </si>
  <si>
    <t>Rashodi za zaposlene</t>
  </si>
  <si>
    <t>Materijalni rashodi</t>
  </si>
  <si>
    <t>Financijski rashodi</t>
  </si>
  <si>
    <t>…</t>
  </si>
  <si>
    <t>Rashodi za nabavu nefinancijske imovine</t>
  </si>
  <si>
    <t>Rashodi za nabavu proizvedene dugotrajne imovine</t>
  </si>
  <si>
    <t>UKUPNO</t>
  </si>
  <si>
    <t>Brojčana oznaka i naziv</t>
  </si>
  <si>
    <t>1 Opći prihodi i primici</t>
  </si>
  <si>
    <t xml:space="preserve">  1.1. Opći prihodi i primici</t>
  </si>
  <si>
    <t>3 Vlastiti prihodi</t>
  </si>
  <si>
    <t xml:space="preserve"> 3.1. Vlastiti prihodi</t>
  </si>
  <si>
    <t>4 Prihodi za posebne namjene</t>
  </si>
  <si>
    <t xml:space="preserve">   4.7. Prihodi za posebne namjene</t>
  </si>
  <si>
    <t>5 Pomoći</t>
  </si>
  <si>
    <t xml:space="preserve">   5.8. Pomoći</t>
  </si>
  <si>
    <t>6 Donacije</t>
  </si>
  <si>
    <t xml:space="preserve">  6.1. Donacije</t>
  </si>
  <si>
    <t>9 Rezultat</t>
  </si>
  <si>
    <t>94 Preneseni višak- posebne namjene</t>
  </si>
  <si>
    <t>I.  OPĆI DIO</t>
  </si>
  <si>
    <t>A. RAČUN PRIHODA I RASHODA</t>
  </si>
  <si>
    <t xml:space="preserve"> Procjena 2005.</t>
  </si>
  <si>
    <t>Brojčana oznaka</t>
  </si>
  <si>
    <t>Naziv klasifikacije</t>
  </si>
  <si>
    <t>Plan 2024.</t>
  </si>
  <si>
    <t>UKUPNO RASHODI</t>
  </si>
  <si>
    <t>09</t>
  </si>
  <si>
    <t>OBRAZOVANJE</t>
  </si>
  <si>
    <t>091</t>
  </si>
  <si>
    <t>Predškolsko i osnovno obrazovanje</t>
  </si>
  <si>
    <t>Naziv</t>
  </si>
  <si>
    <t>PRIMICI UKUPNO</t>
  </si>
  <si>
    <t>Primici od financijske imovine i zaduživanja</t>
  </si>
  <si>
    <t>Primici od zaduživanja</t>
  </si>
  <si>
    <t>IZDACI UKUPNO</t>
  </si>
  <si>
    <t>Izdaci za financijsku imovinu i otplate zajmova</t>
  </si>
  <si>
    <t>Izdaci za otplatu glavnice primljenih kredita i zajmova</t>
  </si>
  <si>
    <t>8 Namjenski primici od zaduživanja</t>
  </si>
  <si>
    <t xml:space="preserve">  81 Namjenski primici od zaduživanja</t>
  </si>
  <si>
    <t xml:space="preserve">  3.1. Vlastiti prihodi</t>
  </si>
  <si>
    <t xml:space="preserve">      4.7. Prihodi za posebne namjene</t>
  </si>
  <si>
    <t>5. Pomoći</t>
  </si>
  <si>
    <t xml:space="preserve">       5.8. Pomoći</t>
  </si>
  <si>
    <t>6. Donacije</t>
  </si>
  <si>
    <t xml:space="preserve">       6.1. Donacije</t>
  </si>
  <si>
    <t>II. POSEBNI DIO</t>
  </si>
  <si>
    <t>Šifra</t>
  </si>
  <si>
    <t xml:space="preserve">Naziv </t>
  </si>
  <si>
    <t>PROGRAM 1062</t>
  </si>
  <si>
    <t>PROGRAM PREDŠKOLSKOG OBRAZOVANJA I ŠKOLSTVA</t>
  </si>
  <si>
    <t>DJELATNOST UMJETNIČKE ŠKOLE BELI MANASTIR</t>
  </si>
  <si>
    <t>Izvor financiranja 1.1.</t>
  </si>
  <si>
    <t>Opći prihodi i primici</t>
  </si>
  <si>
    <t>DJELATNOST UMJETNIČKE ŠKOLE BELI MANASTIR FINANCIRANA IZ DRUGIH IZVORA</t>
  </si>
  <si>
    <t>Izvor financiranja 3.1.</t>
  </si>
  <si>
    <t>Vlastiti prihodi</t>
  </si>
  <si>
    <t>Izvor financiranja 4.7.</t>
  </si>
  <si>
    <t>Prihodi za posebne namjene</t>
  </si>
  <si>
    <t>Izvor financiranja 5.8.</t>
  </si>
  <si>
    <t>Pomoći</t>
  </si>
  <si>
    <t>Izvor financiranja 94</t>
  </si>
  <si>
    <t>Preneseni višak-poseb. namjene</t>
  </si>
  <si>
    <t>NABAVKA OPREME ZA RAD UMJETNIČKE ŠKOLE</t>
  </si>
  <si>
    <t>Izvor financiranja 6.1.</t>
  </si>
  <si>
    <t>Donacije</t>
  </si>
  <si>
    <t>Povećanje/smanjenje</t>
  </si>
  <si>
    <t>Novi plan</t>
  </si>
  <si>
    <t>IZMJENE I DOPUNE FINANCIJSKOG PLANA UMJETNIČKE ŠKOLE BELI MANASTIR 
ZA 2024. I PROJEKCIJA ZA 2025. I 2026. GODINU</t>
  </si>
  <si>
    <t>A1. PRIHODI POSLOVANJA PREMA EKONOMSKOJ KLASIFIKACIJI</t>
  </si>
  <si>
    <t>A1. RASHODI POSLOVANJA PREMA EKONOMSKOJ KLASIFIKACIJI</t>
  </si>
  <si>
    <t>A2. PRIHODI POSLOVANJA PREMA IZVORIMA FINANCIRANJA</t>
  </si>
  <si>
    <t>A2. RASHODI POSLOVANJA PREMA IZVORIMA FINANCIRANJA</t>
  </si>
  <si>
    <t xml:space="preserve"> A3. RASHODI PREMA FUNKCIJSKOJ KLASIFIKACIJI</t>
  </si>
  <si>
    <t>B. RAČUN FINANCIRANJA</t>
  </si>
  <si>
    <t>B1. RAČUN FINANCIRANJA PREMA EKONOMSKOJ KLASIFIKACIJI</t>
  </si>
  <si>
    <t>B2. RAČUN FINANCIRANJA PREMA IZVORIMA FINANCIRANJA</t>
  </si>
  <si>
    <t>Aktivnost A100627</t>
  </si>
  <si>
    <t>Aktivnost A101627</t>
  </si>
  <si>
    <t>Kapitalni projekt K100628</t>
  </si>
  <si>
    <t>Kapitalni projekt K101628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</si>
</sst>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indexed="8"/>
      <name val="Arial"/>
      <family val="2"/>
    </font>
    <font>
      <i/>
      <sz val="10"/>
      <name val="Arial"/>
      <family val="2"/>
      <charset val="238"/>
    </font>
    <font>
      <sz val="10"/>
      <name val="Arial"/>
      <family val="2"/>
    </font>
    <font>
      <b/>
      <i/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rgb="FFFFFF00"/>
      <name val="Arial Black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</font>
    <font>
      <sz val="10"/>
      <color theme="1"/>
      <name val="Calibri"/>
      <family val="2"/>
      <charset val="238"/>
      <scheme val="minor"/>
    </font>
    <font>
      <b/>
      <i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horizontal="left" wrapText="1"/>
    </xf>
    <xf numFmtId="0" fontId="7" fillId="0" borderId="0" xfId="0" applyNumberFormat="1" applyFont="1" applyFill="1" applyBorder="1" applyAlignment="1" applyProtection="1">
      <alignment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2" xfId="0" quotePrefix="1" applyFont="1" applyBorder="1" applyAlignment="1">
      <alignment horizontal="left" wrapText="1"/>
    </xf>
    <xf numFmtId="0" fontId="8" fillId="0" borderId="3" xfId="0" quotePrefix="1" applyFont="1" applyBorder="1" applyAlignment="1">
      <alignment horizontal="left" wrapText="1"/>
    </xf>
    <xf numFmtId="0" fontId="8" fillId="0" borderId="3" xfId="0" quotePrefix="1" applyFont="1" applyBorder="1" applyAlignment="1">
      <alignment horizontal="center" wrapText="1"/>
    </xf>
    <xf numFmtId="0" fontId="8" fillId="0" borderId="3" xfId="0" quotePrefix="1" applyNumberFormat="1" applyFont="1" applyFill="1" applyBorder="1" applyAlignment="1" applyProtection="1">
      <alignment horizontal="left"/>
    </xf>
    <xf numFmtId="0" fontId="8" fillId="2" borderId="4" xfId="0" applyNumberFormat="1" applyFont="1" applyFill="1" applyBorder="1" applyAlignment="1" applyProtection="1">
      <alignment horizontal="center" vertical="center" wrapText="1"/>
    </xf>
    <xf numFmtId="3" fontId="8" fillId="3" borderId="4" xfId="0" applyNumberFormat="1" applyFont="1" applyFill="1" applyBorder="1" applyAlignment="1">
      <alignment horizontal="right"/>
    </xf>
    <xf numFmtId="3" fontId="8" fillId="0" borderId="4" xfId="0" applyNumberFormat="1" applyFont="1" applyFill="1" applyBorder="1" applyAlignment="1">
      <alignment horizontal="right"/>
    </xf>
    <xf numFmtId="0" fontId="9" fillId="3" borderId="2" xfId="0" applyFont="1" applyFill="1" applyBorder="1" applyAlignment="1">
      <alignment horizontal="left" vertical="center"/>
    </xf>
    <xf numFmtId="0" fontId="10" fillId="3" borderId="3" xfId="0" applyNumberFormat="1" applyFont="1" applyFill="1" applyBorder="1" applyAlignment="1" applyProtection="1">
      <alignment vertical="center"/>
    </xf>
    <xf numFmtId="3" fontId="8" fillId="0" borderId="4" xfId="0" applyNumberFormat="1" applyFont="1" applyBorder="1" applyAlignment="1">
      <alignment horizontal="right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/>
    <xf numFmtId="0" fontId="3" fillId="0" borderId="0" xfId="0" quotePrefix="1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wrapText="1"/>
    </xf>
    <xf numFmtId="3" fontId="9" fillId="4" borderId="2" xfId="0" quotePrefix="1" applyNumberFormat="1" applyFont="1" applyFill="1" applyBorder="1" applyAlignment="1">
      <alignment horizontal="right"/>
    </xf>
    <xf numFmtId="3" fontId="9" fillId="3" borderId="2" xfId="0" quotePrefix="1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3" fillId="0" borderId="0" xfId="0" quotePrefix="1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/>
    <xf numFmtId="0" fontId="9" fillId="0" borderId="2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center" wrapText="1"/>
    </xf>
    <xf numFmtId="0" fontId="9" fillId="0" borderId="3" xfId="0" quotePrefix="1" applyNumberFormat="1" applyFont="1" applyFill="1" applyBorder="1" applyAlignment="1" applyProtection="1">
      <alignment horizontal="left"/>
    </xf>
    <xf numFmtId="3" fontId="8" fillId="3" borderId="2" xfId="0" quotePrefix="1" applyNumberFormat="1" applyFont="1" applyFill="1" applyBorder="1" applyAlignment="1">
      <alignment horizontal="right"/>
    </xf>
    <xf numFmtId="0" fontId="8" fillId="4" borderId="6" xfId="0" applyNumberFormat="1" applyFont="1" applyFill="1" applyBorder="1" applyAlignment="1" applyProtection="1">
      <alignment horizontal="center" vertical="center" wrapText="1"/>
    </xf>
    <xf numFmtId="0" fontId="8" fillId="4" borderId="7" xfId="0" applyNumberFormat="1" applyFont="1" applyFill="1" applyBorder="1" applyAlignment="1" applyProtection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0" fontId="8" fillId="0" borderId="9" xfId="0" applyNumberFormat="1" applyFont="1" applyFill="1" applyBorder="1" applyAlignment="1" applyProtection="1">
      <alignment horizontal="center" vertical="center" wrapText="1"/>
    </xf>
    <xf numFmtId="0" fontId="8" fillId="0" borderId="9" xfId="0" applyNumberFormat="1" applyFont="1" applyFill="1" applyBorder="1" applyAlignment="1" applyProtection="1">
      <alignment horizontal="left" vertical="center" wrapText="1"/>
    </xf>
    <xf numFmtId="3" fontId="8" fillId="0" borderId="9" xfId="0" applyNumberFormat="1" applyFont="1" applyFill="1" applyBorder="1" applyAlignment="1" applyProtection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11" xfId="0" applyNumberFormat="1" applyFont="1" applyFill="1" applyBorder="1" applyAlignment="1" applyProtection="1">
      <alignment horizontal="center" vertical="center" wrapText="1"/>
    </xf>
    <xf numFmtId="0" fontId="9" fillId="2" borderId="12" xfId="0" applyNumberFormat="1" applyFont="1" applyFill="1" applyBorder="1" applyAlignment="1" applyProtection="1">
      <alignment horizontal="left" vertical="center" wrapText="1"/>
    </xf>
    <xf numFmtId="3" fontId="17" fillId="2" borderId="12" xfId="0" applyNumberFormat="1" applyFont="1" applyFill="1" applyBorder="1" applyAlignment="1">
      <alignment horizontal="right"/>
    </xf>
    <xf numFmtId="0" fontId="9" fillId="2" borderId="4" xfId="0" applyNumberFormat="1" applyFont="1" applyFill="1" applyBorder="1" applyAlignment="1" applyProtection="1">
      <alignment horizontal="left" vertical="center" wrapText="1"/>
    </xf>
    <xf numFmtId="0" fontId="10" fillId="2" borderId="4" xfId="0" applyNumberFormat="1" applyFont="1" applyFill="1" applyBorder="1" applyAlignment="1" applyProtection="1">
      <alignment horizontal="left" vertical="center" wrapText="1"/>
    </xf>
    <xf numFmtId="3" fontId="5" fillId="2" borderId="5" xfId="0" applyNumberFormat="1" applyFont="1" applyFill="1" applyBorder="1" applyAlignment="1">
      <alignment horizontal="right"/>
    </xf>
    <xf numFmtId="3" fontId="5" fillId="2" borderId="4" xfId="0" applyNumberFormat="1" applyFont="1" applyFill="1" applyBorder="1" applyAlignment="1">
      <alignment horizontal="right"/>
    </xf>
    <xf numFmtId="0" fontId="10" fillId="2" borderId="4" xfId="0" quotePrefix="1" applyFont="1" applyFill="1" applyBorder="1" applyAlignment="1">
      <alignment horizontal="left" vertical="center"/>
    </xf>
    <xf numFmtId="0" fontId="10" fillId="2" borderId="0" xfId="0" quotePrefix="1" applyFont="1" applyFill="1" applyBorder="1" applyAlignment="1">
      <alignment horizontal="left" vertical="center"/>
    </xf>
    <xf numFmtId="0" fontId="10" fillId="2" borderId="0" xfId="0" applyNumberFormat="1" applyFont="1" applyFill="1" applyBorder="1" applyAlignment="1" applyProtection="1">
      <alignment horizontal="left" vertical="center" wrapText="1"/>
    </xf>
    <xf numFmtId="3" fontId="5" fillId="2" borderId="0" xfId="0" applyNumberFormat="1" applyFont="1" applyFill="1" applyBorder="1" applyAlignment="1">
      <alignment horizontal="right"/>
    </xf>
    <xf numFmtId="0" fontId="9" fillId="2" borderId="4" xfId="0" quotePrefix="1" applyFont="1" applyFill="1" applyBorder="1" applyAlignment="1">
      <alignment horizontal="left" vertical="center"/>
    </xf>
    <xf numFmtId="0" fontId="18" fillId="2" borderId="4" xfId="0" quotePrefix="1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4" xfId="0" applyNumberFormat="1" applyFont="1" applyFill="1" applyBorder="1" applyAlignment="1" applyProtection="1">
      <alignment horizontal="left" vertical="center"/>
    </xf>
    <xf numFmtId="0" fontId="9" fillId="2" borderId="4" xfId="0" applyNumberFormat="1" applyFont="1" applyFill="1" applyBorder="1" applyAlignment="1" applyProtection="1">
      <alignment vertical="center" wrapText="1"/>
    </xf>
    <xf numFmtId="3" fontId="17" fillId="2" borderId="4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left" vertical="center"/>
    </xf>
    <xf numFmtId="0" fontId="19" fillId="2" borderId="6" xfId="0" applyNumberFormat="1" applyFont="1" applyFill="1" applyBorder="1" applyAlignment="1" applyProtection="1">
      <alignment horizontal="left" vertical="center"/>
    </xf>
    <xf numFmtId="0" fontId="19" fillId="2" borderId="6" xfId="0" applyNumberFormat="1" applyFont="1" applyFill="1" applyBorder="1" applyAlignment="1" applyProtection="1">
      <alignment vertical="center" wrapText="1"/>
    </xf>
    <xf numFmtId="3" fontId="5" fillId="2" borderId="6" xfId="0" applyNumberFormat="1" applyFont="1" applyFill="1" applyBorder="1" applyAlignment="1">
      <alignment horizontal="righ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10" xfId="0" applyNumberFormat="1" applyFont="1" applyFill="1" applyBorder="1" applyAlignment="1" applyProtection="1">
      <alignment horizontal="left" vertical="center"/>
    </xf>
    <xf numFmtId="0" fontId="9" fillId="2" borderId="10" xfId="0" applyNumberFormat="1" applyFont="1" applyFill="1" applyBorder="1" applyAlignment="1" applyProtection="1">
      <alignment horizontal="center" vertical="center" wrapText="1"/>
    </xf>
    <xf numFmtId="3" fontId="17" fillId="2" borderId="9" xfId="0" applyNumberFormat="1" applyFont="1" applyFill="1" applyBorder="1" applyAlignment="1">
      <alignment horizontal="center"/>
    </xf>
    <xf numFmtId="3" fontId="17" fillId="2" borderId="14" xfId="0" applyNumberFormat="1" applyFont="1" applyFill="1" applyBorder="1" applyAlignment="1">
      <alignment horizontal="center"/>
    </xf>
    <xf numFmtId="0" fontId="8" fillId="0" borderId="8" xfId="0" applyNumberFormat="1" applyFont="1" applyFill="1" applyBorder="1" applyAlignment="1" applyProtection="1">
      <alignment horizontal="left" vertical="center" wrapText="1"/>
    </xf>
    <xf numFmtId="0" fontId="9" fillId="2" borderId="12" xfId="0" applyNumberFormat="1" applyFont="1" applyFill="1" applyBorder="1" applyAlignment="1" applyProtection="1">
      <alignment vertical="center" wrapText="1"/>
    </xf>
    <xf numFmtId="3" fontId="17" fillId="2" borderId="4" xfId="0" applyNumberFormat="1" applyFont="1" applyFill="1" applyBorder="1" applyAlignment="1">
      <alignment horizontal="center"/>
    </xf>
    <xf numFmtId="0" fontId="18" fillId="2" borderId="4" xfId="0" quotePrefix="1" applyFont="1" applyFill="1" applyBorder="1" applyAlignment="1">
      <alignment horizontal="center" vertical="center"/>
    </xf>
    <xf numFmtId="3" fontId="17" fillId="2" borderId="5" xfId="0" applyNumberFormat="1" applyFont="1" applyFill="1" applyBorder="1" applyAlignment="1">
      <alignment horizontal="center"/>
    </xf>
    <xf numFmtId="0" fontId="18" fillId="2" borderId="4" xfId="0" quotePrefix="1" applyFont="1" applyFill="1" applyBorder="1" applyAlignment="1">
      <alignment horizontal="left" vertical="center" wrapText="1"/>
    </xf>
    <xf numFmtId="0" fontId="8" fillId="0" borderId="4" xfId="0" applyNumberFormat="1" applyFont="1" applyFill="1" applyBorder="1" applyAlignment="1" applyProtection="1">
      <alignment horizontal="left" vertical="center" wrapText="1"/>
    </xf>
    <xf numFmtId="3" fontId="5" fillId="2" borderId="4" xfId="0" applyNumberFormat="1" applyFont="1" applyFill="1" applyBorder="1" applyAlignment="1" applyProtection="1">
      <alignment horizontal="right" wrapText="1"/>
    </xf>
    <xf numFmtId="0" fontId="20" fillId="2" borderId="4" xfId="0" quotePrefix="1" applyFont="1" applyFill="1" applyBorder="1" applyAlignment="1">
      <alignment horizontal="left" vertical="center"/>
    </xf>
    <xf numFmtId="0" fontId="19" fillId="2" borderId="4" xfId="0" quotePrefix="1" applyFont="1" applyFill="1" applyBorder="1" applyAlignment="1">
      <alignment horizontal="left" vertical="center" wrapText="1"/>
    </xf>
    <xf numFmtId="0" fontId="18" fillId="2" borderId="0" xfId="0" quotePrefix="1" applyFont="1" applyFill="1" applyBorder="1" applyAlignment="1">
      <alignment horizontal="left" vertical="center"/>
    </xf>
    <xf numFmtId="3" fontId="5" fillId="2" borderId="0" xfId="0" applyNumberFormat="1" applyFont="1" applyFill="1" applyBorder="1" applyAlignment="1" applyProtection="1">
      <alignment horizontal="right" wrapText="1"/>
    </xf>
    <xf numFmtId="0" fontId="8" fillId="4" borderId="4" xfId="0" applyNumberFormat="1" applyFont="1" applyFill="1" applyBorder="1" applyAlignment="1" applyProtection="1">
      <alignment horizontal="center" vertical="center" wrapText="1"/>
    </xf>
    <xf numFmtId="0" fontId="8" fillId="4" borderId="5" xfId="0" applyNumberFormat="1" applyFont="1" applyFill="1" applyBorder="1" applyAlignment="1" applyProtection="1">
      <alignment horizontal="center" vertical="center" wrapText="1"/>
    </xf>
    <xf numFmtId="3" fontId="8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wrapText="1"/>
    </xf>
    <xf numFmtId="3" fontId="21" fillId="0" borderId="0" xfId="0" applyNumberFormat="1" applyFont="1"/>
    <xf numFmtId="3" fontId="11" fillId="0" borderId="0" xfId="0" quotePrefix="1" applyNumberFormat="1" applyFont="1" applyBorder="1" applyAlignment="1">
      <alignment horizontal="center"/>
    </xf>
    <xf numFmtId="3" fontId="9" fillId="0" borderId="0" xfId="0" quotePrefix="1" applyNumberFormat="1" applyFont="1" applyFill="1" applyBorder="1" applyAlignment="1">
      <alignment horizontal="left"/>
    </xf>
    <xf numFmtId="3" fontId="9" fillId="0" borderId="0" xfId="0" applyNumberFormat="1" applyFont="1" applyBorder="1"/>
    <xf numFmtId="3" fontId="10" fillId="0" borderId="0" xfId="0" applyNumberFormat="1" applyFont="1"/>
    <xf numFmtId="3" fontId="9" fillId="0" borderId="0" xfId="0" applyNumberFormat="1" applyFont="1"/>
    <xf numFmtId="3" fontId="22" fillId="0" borderId="3" xfId="0" quotePrefix="1" applyNumberFormat="1" applyFont="1" applyBorder="1" applyAlignment="1">
      <alignment horizontal="center" wrapText="1"/>
    </xf>
    <xf numFmtId="3" fontId="21" fillId="0" borderId="0" xfId="0" applyNumberFormat="1" applyFont="1" applyAlignment="1">
      <alignment wrapText="1"/>
    </xf>
    <xf numFmtId="0" fontId="24" fillId="4" borderId="15" xfId="0" quotePrefix="1" applyNumberFormat="1" applyFont="1" applyFill="1" applyBorder="1" applyAlignment="1">
      <alignment horizontal="center" vertical="center" wrapText="1"/>
    </xf>
    <xf numFmtId="0" fontId="24" fillId="4" borderId="16" xfId="0" applyNumberFormat="1" applyFont="1" applyFill="1" applyBorder="1" applyAlignment="1">
      <alignment horizontal="center" vertical="center" wrapText="1"/>
    </xf>
    <xf numFmtId="3" fontId="22" fillId="0" borderId="0" xfId="0" applyNumberFormat="1" applyFont="1"/>
    <xf numFmtId="3" fontId="24" fillId="2" borderId="0" xfId="0" applyNumberFormat="1" applyFont="1" applyFill="1" applyBorder="1" applyAlignment="1">
      <alignment horizontal="center" vertical="center"/>
    </xf>
    <xf numFmtId="3" fontId="24" fillId="2" borderId="0" xfId="0" applyNumberFormat="1" applyFont="1" applyFill="1" applyBorder="1" applyAlignment="1">
      <alignment horizontal="center" vertical="center" wrapText="1"/>
    </xf>
    <xf numFmtId="3" fontId="24" fillId="2" borderId="0" xfId="0" quotePrefix="1" applyNumberFormat="1" applyFont="1" applyFill="1" applyBorder="1" applyAlignment="1">
      <alignment horizontal="center" vertical="center" wrapText="1"/>
    </xf>
    <xf numFmtId="3" fontId="24" fillId="2" borderId="16" xfId="0" applyNumberFormat="1" applyFont="1" applyFill="1" applyBorder="1" applyAlignment="1">
      <alignment horizontal="center" vertical="center" wrapText="1"/>
    </xf>
    <xf numFmtId="3" fontId="21" fillId="0" borderId="0" xfId="0" applyNumberFormat="1" applyFont="1" applyBorder="1"/>
    <xf numFmtId="3" fontId="21" fillId="2" borderId="0" xfId="0" applyNumberFormat="1" applyFont="1" applyFill="1" applyBorder="1"/>
    <xf numFmtId="0" fontId="24" fillId="2" borderId="15" xfId="0" quotePrefix="1" applyNumberFormat="1" applyFont="1" applyFill="1" applyBorder="1" applyAlignment="1">
      <alignment horizontal="center" vertical="center" wrapText="1"/>
    </xf>
    <xf numFmtId="0" fontId="24" fillId="2" borderId="16" xfId="0" applyNumberFormat="1" applyFont="1" applyFill="1" applyBorder="1" applyAlignment="1">
      <alignment horizontal="center" vertical="center" wrapText="1"/>
    </xf>
    <xf numFmtId="3" fontId="22" fillId="0" borderId="18" xfId="0" applyNumberFormat="1" applyFont="1" applyBorder="1"/>
    <xf numFmtId="0" fontId="24" fillId="4" borderId="8" xfId="0" quotePrefix="1" applyNumberFormat="1" applyFont="1" applyFill="1" applyBorder="1" applyAlignment="1">
      <alignment horizontal="left" vertical="center" wrapText="1"/>
    </xf>
    <xf numFmtId="0" fontId="24" fillId="4" borderId="10" xfId="0" applyNumberFormat="1" applyFont="1" applyFill="1" applyBorder="1" applyAlignment="1">
      <alignment horizontal="center" vertical="center" wrapText="1"/>
    </xf>
    <xf numFmtId="4" fontId="24" fillId="4" borderId="10" xfId="0" applyNumberFormat="1" applyFont="1" applyFill="1" applyBorder="1" applyAlignment="1">
      <alignment horizontal="center" vertical="center" wrapText="1"/>
    </xf>
    <xf numFmtId="3" fontId="22" fillId="0" borderId="0" xfId="0" applyNumberFormat="1" applyFont="1" applyBorder="1"/>
    <xf numFmtId="164" fontId="21" fillId="0" borderId="0" xfId="0" applyNumberFormat="1" applyFont="1"/>
    <xf numFmtId="0" fontId="25" fillId="5" borderId="4" xfId="0" quotePrefix="1" applyNumberFormat="1" applyFont="1" applyFill="1" applyBorder="1" applyAlignment="1">
      <alignment horizontal="center"/>
    </xf>
    <xf numFmtId="0" fontId="25" fillId="5" borderId="4" xfId="0" applyNumberFormat="1" applyFont="1" applyFill="1" applyBorder="1" applyAlignment="1">
      <alignment horizontal="center"/>
    </xf>
    <xf numFmtId="4" fontId="25" fillId="5" borderId="4" xfId="0" applyNumberFormat="1" applyFont="1" applyFill="1" applyBorder="1"/>
    <xf numFmtId="0" fontId="24" fillId="5" borderId="4" xfId="0" quotePrefix="1" applyNumberFormat="1" applyFont="1" applyFill="1" applyBorder="1" applyAlignment="1">
      <alignment horizontal="center"/>
    </xf>
    <xf numFmtId="0" fontId="24" fillId="6" borderId="4" xfId="0" applyNumberFormat="1" applyFont="1" applyFill="1" applyBorder="1" applyAlignment="1">
      <alignment horizontal="center"/>
    </xf>
    <xf numFmtId="4" fontId="24" fillId="5" borderId="4" xfId="0" applyNumberFormat="1" applyFont="1" applyFill="1" applyBorder="1"/>
    <xf numFmtId="0" fontId="25" fillId="2" borderId="0" xfId="0" applyNumberFormat="1" applyFont="1" applyFill="1" applyBorder="1" applyAlignment="1">
      <alignment horizontal="center"/>
    </xf>
    <xf numFmtId="0" fontId="24" fillId="2" borderId="0" xfId="0" quotePrefix="1" applyNumberFormat="1" applyFont="1" applyFill="1" applyBorder="1" applyAlignment="1">
      <alignment horizontal="center" vertical="justify"/>
    </xf>
    <xf numFmtId="4" fontId="24" fillId="2" borderId="0" xfId="0" applyNumberFormat="1" applyFont="1" applyFill="1" applyBorder="1"/>
    <xf numFmtId="3" fontId="24" fillId="2" borderId="0" xfId="0" applyNumberFormat="1" applyFont="1" applyFill="1" applyBorder="1"/>
    <xf numFmtId="0" fontId="9" fillId="0" borderId="0" xfId="0" applyNumberFormat="1" applyFont="1" applyBorder="1" applyAlignment="1">
      <alignment horizontal="center"/>
    </xf>
    <xf numFmtId="0" fontId="10" fillId="0" borderId="0" xfId="0" applyNumberFormat="1" applyFont="1" applyBorder="1"/>
    <xf numFmtId="3" fontId="9" fillId="0" borderId="0" xfId="0" applyNumberFormat="1" applyFont="1" applyBorder="1" applyAlignment="1">
      <alignment horizontal="center"/>
    </xf>
    <xf numFmtId="0" fontId="10" fillId="0" borderId="0" xfId="0" applyNumberFormat="1" applyFont="1" applyBorder="1" applyAlignment="1">
      <alignment horizontal="center"/>
    </xf>
    <xf numFmtId="3" fontId="10" fillId="2" borderId="0" xfId="0" applyNumberFormat="1" applyFont="1" applyFill="1" applyBorder="1"/>
    <xf numFmtId="3" fontId="10" fillId="0" borderId="0" xfId="0" applyNumberFormat="1" applyFont="1" applyBorder="1"/>
    <xf numFmtId="3" fontId="18" fillId="0" borderId="0" xfId="0" applyNumberFormat="1" applyFont="1" applyBorder="1"/>
    <xf numFmtId="0" fontId="11" fillId="0" borderId="0" xfId="0" applyNumberFormat="1" applyFont="1" applyBorder="1" applyAlignment="1">
      <alignment horizontal="center"/>
    </xf>
    <xf numFmtId="0" fontId="26" fillId="0" borderId="0" xfId="0" applyNumberFormat="1" applyFont="1" applyBorder="1"/>
    <xf numFmtId="0" fontId="21" fillId="0" borderId="0" xfId="0" applyNumberFormat="1" applyFont="1" applyAlignment="1">
      <alignment horizontal="center"/>
    </xf>
    <xf numFmtId="0" fontId="21" fillId="0" borderId="0" xfId="0" applyNumberFormat="1" applyFont="1"/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left" vertical="center" wrapText="1"/>
    </xf>
    <xf numFmtId="0" fontId="10" fillId="2" borderId="5" xfId="0" applyNumberFormat="1" applyFont="1" applyFill="1" applyBorder="1" applyAlignment="1" applyProtection="1">
      <alignment horizontal="left" vertical="center" wrapText="1"/>
    </xf>
    <xf numFmtId="0" fontId="10" fillId="2" borderId="4" xfId="0" applyNumberFormat="1" applyFont="1" applyFill="1" applyBorder="1" applyAlignment="1" applyProtection="1">
      <alignment vertical="center" wrapText="1"/>
    </xf>
    <xf numFmtId="0" fontId="27" fillId="2" borderId="8" xfId="0" applyNumberFormat="1" applyFont="1" applyFill="1" applyBorder="1" applyAlignment="1" applyProtection="1">
      <alignment horizontal="center" vertical="center" wrapText="1"/>
    </xf>
    <xf numFmtId="3" fontId="5" fillId="2" borderId="13" xfId="0" applyNumberFormat="1" applyFont="1" applyFill="1" applyBorder="1" applyAlignment="1">
      <alignment horizontal="right"/>
    </xf>
    <xf numFmtId="0" fontId="18" fillId="2" borderId="4" xfId="0" quotePrefix="1" applyFont="1" applyFill="1" applyBorder="1" applyAlignment="1">
      <alignment horizontal="center" vertical="center" wrapText="1"/>
    </xf>
    <xf numFmtId="0" fontId="18" fillId="2" borderId="6" xfId="0" quotePrefix="1" applyFont="1" applyFill="1" applyBorder="1" applyAlignment="1">
      <alignment horizontal="left" vertical="center" wrapText="1"/>
    </xf>
    <xf numFmtId="3" fontId="5" fillId="2" borderId="6" xfId="0" applyNumberFormat="1" applyFont="1" applyFill="1" applyBorder="1" applyAlignment="1">
      <alignment horizontal="right"/>
    </xf>
    <xf numFmtId="0" fontId="27" fillId="0" borderId="4" xfId="0" applyFont="1" applyBorder="1"/>
    <xf numFmtId="0" fontId="19" fillId="0" borderId="4" xfId="0" applyFont="1" applyBorder="1" applyAlignment="1">
      <alignment horizontal="left"/>
    </xf>
    <xf numFmtId="0" fontId="19" fillId="0" borderId="0" xfId="0" applyFont="1"/>
    <xf numFmtId="0" fontId="8" fillId="2" borderId="5" xfId="0" applyNumberFormat="1" applyFont="1" applyFill="1" applyBorder="1" applyAlignment="1" applyProtection="1">
      <alignment horizontal="left" vertical="center" wrapText="1"/>
    </xf>
    <xf numFmtId="0" fontId="29" fillId="2" borderId="5" xfId="0" applyNumberFormat="1" applyFont="1" applyFill="1" applyBorder="1" applyAlignment="1" applyProtection="1">
      <alignment horizontal="left" vertical="center" wrapText="1"/>
    </xf>
    <xf numFmtId="0" fontId="17" fillId="2" borderId="5" xfId="0" applyNumberFormat="1" applyFont="1" applyFill="1" applyBorder="1" applyAlignment="1" applyProtection="1">
      <alignment horizontal="left" vertical="center" wrapText="1"/>
    </xf>
    <xf numFmtId="0" fontId="27" fillId="0" borderId="0" xfId="0" applyFont="1"/>
    <xf numFmtId="0" fontId="5" fillId="2" borderId="5" xfId="0" applyNumberFormat="1" applyFont="1" applyFill="1" applyBorder="1" applyAlignment="1" applyProtection="1">
      <alignment horizontal="left" vertical="center" wrapText="1"/>
    </xf>
    <xf numFmtId="3" fontId="5" fillId="2" borderId="12" xfId="0" applyNumberFormat="1" applyFont="1" applyFill="1" applyBorder="1" applyAlignment="1">
      <alignment horizontal="right"/>
    </xf>
    <xf numFmtId="0" fontId="17" fillId="2" borderId="0" xfId="0" applyNumberFormat="1" applyFont="1" applyFill="1" applyBorder="1" applyAlignment="1" applyProtection="1">
      <alignment horizontal="left" vertical="center" wrapText="1"/>
    </xf>
    <xf numFmtId="3" fontId="17" fillId="2" borderId="0" xfId="0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 applyProtection="1">
      <alignment horizontal="left" vertical="center" wrapText="1"/>
    </xf>
    <xf numFmtId="3" fontId="27" fillId="0" borderId="0" xfId="0" applyNumberFormat="1" applyFont="1" applyAlignment="1">
      <alignment horizontal="center"/>
    </xf>
    <xf numFmtId="3" fontId="27" fillId="0" borderId="4" xfId="0" applyNumberFormat="1" applyFont="1" applyBorder="1" applyAlignment="1">
      <alignment horizontal="center"/>
    </xf>
    <xf numFmtId="0" fontId="5" fillId="2" borderId="7" xfId="0" applyNumberFormat="1" applyFont="1" applyFill="1" applyBorder="1" applyAlignment="1" applyProtection="1">
      <alignment horizontal="left" vertical="center" wrapText="1"/>
    </xf>
    <xf numFmtId="3" fontId="5" fillId="2" borderId="6" xfId="0" applyNumberFormat="1" applyFont="1" applyFill="1" applyBorder="1" applyAlignment="1" applyProtection="1">
      <alignment horizontal="right" wrapText="1"/>
    </xf>
    <xf numFmtId="3" fontId="27" fillId="0" borderId="10" xfId="0" applyNumberFormat="1" applyFont="1" applyBorder="1"/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8" fillId="2" borderId="4" xfId="0" applyNumberFormat="1" applyFont="1" applyFill="1" applyBorder="1" applyAlignment="1">
      <alignment horizontal="right"/>
    </xf>
    <xf numFmtId="3" fontId="8" fillId="2" borderId="4" xfId="0" applyNumberFormat="1" applyFont="1" applyFill="1" applyBorder="1" applyAlignment="1" applyProtection="1">
      <alignment horizontal="right" wrapText="1"/>
    </xf>
    <xf numFmtId="0" fontId="15" fillId="0" borderId="0" xfId="0" applyNumberFormat="1" applyFont="1" applyFill="1" applyBorder="1" applyAlignment="1" applyProtection="1">
      <alignment wrapText="1"/>
    </xf>
    <xf numFmtId="0" fontId="16" fillId="0" borderId="0" xfId="0" applyNumberFormat="1" applyFont="1" applyFill="1" applyBorder="1" applyAlignment="1" applyProtection="1">
      <alignment wrapText="1"/>
    </xf>
    <xf numFmtId="0" fontId="9" fillId="3" borderId="2" xfId="0" quotePrefix="1" applyNumberFormat="1" applyFont="1" applyFill="1" applyBorder="1" applyAlignment="1" applyProtection="1">
      <alignment horizontal="left" vertical="center" wrapText="1"/>
    </xf>
    <xf numFmtId="0" fontId="10" fillId="3" borderId="3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3" xfId="0" applyNumberFormat="1" applyFont="1" applyFill="1" applyBorder="1" applyAlignment="1" applyProtection="1">
      <alignment horizontal="left" vertical="center" wrapText="1"/>
    </xf>
    <xf numFmtId="0" fontId="9" fillId="4" borderId="5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3" xfId="0" applyNumberFormat="1" applyFont="1" applyFill="1" applyBorder="1" applyAlignment="1" applyProtection="1">
      <alignment horizontal="left" vertical="center" wrapText="1"/>
    </xf>
    <xf numFmtId="0" fontId="9" fillId="3" borderId="5" xfId="0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9" fillId="0" borderId="2" xfId="0" quotePrefix="1" applyFont="1" applyBorder="1" applyAlignment="1">
      <alignment horizontal="left" vertical="center"/>
    </xf>
    <xf numFmtId="0" fontId="10" fillId="0" borderId="3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 wrapText="1"/>
    </xf>
    <xf numFmtId="0" fontId="10" fillId="3" borderId="3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horizontal="left" vertical="center" wrapText="1"/>
    </xf>
    <xf numFmtId="0" fontId="10" fillId="0" borderId="3" xfId="0" applyNumberFormat="1" applyFont="1" applyFill="1" applyBorder="1" applyAlignment="1" applyProtection="1">
      <alignment vertical="center" wrapText="1"/>
    </xf>
    <xf numFmtId="0" fontId="9" fillId="0" borderId="2" xfId="0" quotePrefix="1" applyFont="1" applyFill="1" applyBorder="1" applyAlignment="1">
      <alignment horizontal="left" vertical="center"/>
    </xf>
    <xf numFmtId="0" fontId="9" fillId="0" borderId="2" xfId="0" quotePrefix="1" applyNumberFormat="1" applyFont="1" applyFill="1" applyBorder="1" applyAlignment="1" applyProtection="1">
      <alignment horizontal="left" vertical="center" wrapText="1"/>
    </xf>
    <xf numFmtId="0" fontId="6" fillId="0" borderId="0" xfId="0" applyFont="1" applyAlignment="1">
      <alignment vertical="center" wrapText="1"/>
    </xf>
    <xf numFmtId="3" fontId="10" fillId="0" borderId="0" xfId="0" applyNumberFormat="1" applyFont="1" applyBorder="1" applyAlignment="1">
      <alignment horizontal="center"/>
    </xf>
    <xf numFmtId="3" fontId="18" fillId="0" borderId="0" xfId="0" applyNumberFormat="1" applyFont="1" applyBorder="1" applyAlignment="1">
      <alignment horizontal="center"/>
    </xf>
    <xf numFmtId="3" fontId="21" fillId="0" borderId="0" xfId="0" applyNumberFormat="1" applyFont="1" applyAlignment="1">
      <alignment horizontal="center"/>
    </xf>
    <xf numFmtId="3" fontId="11" fillId="0" borderId="0" xfId="0" quotePrefix="1" applyNumberFormat="1" applyFont="1" applyBorder="1" applyAlignment="1">
      <alignment horizontal="center"/>
    </xf>
    <xf numFmtId="3" fontId="23" fillId="2" borderId="0" xfId="0" applyNumberFormat="1" applyFont="1" applyFill="1" applyBorder="1" applyAlignment="1">
      <alignment horizontal="center" wrapText="1"/>
    </xf>
    <xf numFmtId="0" fontId="24" fillId="2" borderId="17" xfId="0" quotePrefix="1" applyNumberFormat="1" applyFont="1" applyFill="1" applyBorder="1" applyAlignment="1">
      <alignment horizontal="left" vertical="center" wrapText="1"/>
    </xf>
    <xf numFmtId="0" fontId="24" fillId="2" borderId="9" xfId="0" quotePrefix="1" applyNumberFormat="1" applyFont="1" applyFill="1" applyBorder="1" applyAlignment="1">
      <alignment horizontal="left" vertical="center" wrapText="1"/>
    </xf>
    <xf numFmtId="0" fontId="27" fillId="0" borderId="17" xfId="0" applyFont="1" applyBorder="1" applyAlignment="1">
      <alignment horizontal="center"/>
    </xf>
    <xf numFmtId="0" fontId="27" fillId="0" borderId="21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5" fillId="2" borderId="2" xfId="0" applyNumberFormat="1" applyFont="1" applyFill="1" applyBorder="1" applyAlignment="1" applyProtection="1">
      <alignment horizontal="left" vertical="center" wrapText="1" indent="1"/>
    </xf>
    <xf numFmtId="0" fontId="5" fillId="2" borderId="3" xfId="0" applyNumberFormat="1" applyFont="1" applyFill="1" applyBorder="1" applyAlignment="1" applyProtection="1">
      <alignment horizontal="left" vertical="center" wrapText="1" indent="1"/>
    </xf>
    <xf numFmtId="0" fontId="5" fillId="2" borderId="5" xfId="0" applyNumberFormat="1" applyFont="1" applyFill="1" applyBorder="1" applyAlignment="1" applyProtection="1">
      <alignment horizontal="left" vertical="center" wrapText="1" indent="1"/>
    </xf>
    <xf numFmtId="0" fontId="8" fillId="2" borderId="2" xfId="0" applyNumberFormat="1" applyFont="1" applyFill="1" applyBorder="1" applyAlignment="1" applyProtection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8" fillId="2" borderId="5" xfId="0" applyNumberFormat="1" applyFont="1" applyFill="1" applyBorder="1" applyAlignment="1" applyProtection="1">
      <alignment horizontal="left" vertical="center" wrapText="1"/>
    </xf>
    <xf numFmtId="0" fontId="29" fillId="2" borderId="2" xfId="0" applyNumberFormat="1" applyFont="1" applyFill="1" applyBorder="1" applyAlignment="1" applyProtection="1">
      <alignment horizontal="left" vertical="center" wrapText="1"/>
    </xf>
    <xf numFmtId="0" fontId="29" fillId="2" borderId="3" xfId="0" applyNumberFormat="1" applyFont="1" applyFill="1" applyBorder="1" applyAlignment="1" applyProtection="1">
      <alignment horizontal="left" vertical="center" wrapText="1"/>
    </xf>
    <xf numFmtId="0" fontId="29" fillId="2" borderId="5" xfId="0" applyNumberFormat="1" applyFont="1" applyFill="1" applyBorder="1" applyAlignment="1" applyProtection="1">
      <alignment horizontal="left" vertical="center" wrapText="1"/>
    </xf>
    <xf numFmtId="0" fontId="17" fillId="2" borderId="2" xfId="0" applyNumberFormat="1" applyFont="1" applyFill="1" applyBorder="1" applyAlignment="1" applyProtection="1">
      <alignment horizontal="left" vertical="center" wrapText="1"/>
    </xf>
    <xf numFmtId="0" fontId="17" fillId="2" borderId="3" xfId="0" applyNumberFormat="1" applyFont="1" applyFill="1" applyBorder="1" applyAlignment="1" applyProtection="1">
      <alignment horizontal="left" vertical="center" wrapText="1"/>
    </xf>
    <xf numFmtId="0" fontId="17" fillId="2" borderId="5" xfId="0" applyNumberFormat="1" applyFont="1" applyFill="1" applyBorder="1" applyAlignment="1" applyProtection="1">
      <alignment horizontal="left" vertical="center" wrapText="1"/>
    </xf>
    <xf numFmtId="0" fontId="5" fillId="2" borderId="19" xfId="0" applyNumberFormat="1" applyFont="1" applyFill="1" applyBorder="1" applyAlignment="1" applyProtection="1">
      <alignment horizontal="left" vertical="center" wrapText="1" indent="1"/>
    </xf>
    <xf numFmtId="0" fontId="5" fillId="2" borderId="20" xfId="0" applyNumberFormat="1" applyFont="1" applyFill="1" applyBorder="1" applyAlignment="1" applyProtection="1">
      <alignment horizontal="left" vertical="center" wrapText="1" indent="1"/>
    </xf>
    <xf numFmtId="0" fontId="5" fillId="2" borderId="7" xfId="0" applyNumberFormat="1" applyFont="1" applyFill="1" applyBorder="1" applyAlignment="1" applyProtection="1">
      <alignment horizontal="left" vertical="center" wrapText="1" indent="1"/>
    </xf>
    <xf numFmtId="0" fontId="5" fillId="2" borderId="0" xfId="0" applyNumberFormat="1" applyFont="1" applyFill="1" applyBorder="1" applyAlignment="1" applyProtection="1">
      <alignment horizontal="left" vertical="center" wrapText="1" indent="1"/>
    </xf>
    <xf numFmtId="0" fontId="29" fillId="2" borderId="0" xfId="0" applyNumberFormat="1" applyFont="1" applyFill="1" applyBorder="1" applyAlignment="1" applyProtection="1">
      <alignment horizontal="left" vertical="center" wrapText="1"/>
    </xf>
    <xf numFmtId="0" fontId="17" fillId="2" borderId="0" xfId="0" applyNumberFormat="1" applyFont="1" applyFill="1" applyBorder="1" applyAlignment="1" applyProtection="1">
      <alignment horizontal="left" vertical="center" wrapText="1"/>
    </xf>
    <xf numFmtId="0" fontId="8" fillId="4" borderId="2" xfId="0" applyNumberFormat="1" applyFont="1" applyFill="1" applyBorder="1" applyAlignment="1" applyProtection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0" fontId="28" fillId="4" borderId="5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AD%20BELI%20MANASTIR/PRORA&#268;UN/PRORA&#268;UN%202024,2025,2026/ZA%20WEB/FINANCIJSKI%20PLAN%20ZA%202024.%20S%20PROJEKCIJAMA%20ZA%202025.%20I%202026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AD%20BELI%20MANASTIR/PRORA&#268;UN/PRORA&#268;UN%202024,2025,2026/Financijski%20plan%20za%202024.%20s%20projekcijama%20za%202025.%20i%202026.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.%20rebalans/I.%20IZMJENE%20I%20DOPUNE%20FINANCIJSKOG%20PLANA%20ZA%202024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ŽETAK"/>
      <sheetName val="RAČUN PRIHODA I RASHODA"/>
      <sheetName val="PRIHODI I RASHODI PO IZVORIMA"/>
      <sheetName val="RASHODI PO FUNKC.KLASIFIKACIJI"/>
      <sheetName val="RAČUN FINANCIRANJA"/>
      <sheetName val="RAČUN FINANCIRANJA PO IZVORIMA"/>
      <sheetName val="POSEBNI DIO"/>
    </sheetNames>
    <sheetDataSet>
      <sheetData sheetId="0">
        <row r="9">
          <cell r="H9">
            <v>814796</v>
          </cell>
        </row>
        <row r="12">
          <cell r="H12">
            <v>816966</v>
          </cell>
        </row>
        <row r="13">
          <cell r="H13">
            <v>47646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ĆI DIO PRORAČUNA"/>
      <sheetName val="PRIHODI I RASHODI PO IZVORIMA"/>
      <sheetName val="JLP(R)FP-Ril 4.razina "/>
      <sheetName val="JLP(R)FP-Ril 3. razina"/>
      <sheetName val="JLP(R)FP-Ril 2. razina "/>
      <sheetName val="JLP(R)S FP PiP 1 2024."/>
      <sheetName val="JLP(R)S FP-PiP2 2025.-2026."/>
      <sheetName val="2025. JLP(R)FP-Ril  razrada"/>
      <sheetName val="2026. JLP(R)FP-Ril  razrada "/>
      <sheetName val="SAŽETAK"/>
      <sheetName val="RAČUN PRIHODA I RASHODA"/>
      <sheetName val="PRIHODI I RASHODI PREMA IZVORIM"/>
      <sheetName val="RASHODI PREMA FUNKCIJSKOJ KL."/>
      <sheetName val="RAČUN FINANCIRANJA"/>
      <sheetName val="RAČUN FINANCIR. PREMA IZVORIMA"/>
      <sheetName val="POSEBNI DIO"/>
    </sheetNames>
    <sheetDataSet>
      <sheetData sheetId="0">
        <row r="11">
          <cell r="H11">
            <v>814796</v>
          </cell>
        </row>
        <row r="12">
          <cell r="H12">
            <v>0</v>
          </cell>
          <cell r="I12">
            <v>0</v>
          </cell>
        </row>
      </sheetData>
      <sheetData sheetId="1">
        <row r="10">
          <cell r="I10">
            <v>54682</v>
          </cell>
        </row>
        <row r="18">
          <cell r="I18">
            <v>40</v>
          </cell>
        </row>
        <row r="29">
          <cell r="I29">
            <v>34375</v>
          </cell>
        </row>
        <row r="36">
          <cell r="I36">
            <v>723708</v>
          </cell>
        </row>
        <row r="44">
          <cell r="I44">
            <v>1991</v>
          </cell>
        </row>
        <row r="77">
          <cell r="I77">
            <v>48311</v>
          </cell>
        </row>
        <row r="83">
          <cell r="I83">
            <v>2124</v>
          </cell>
        </row>
        <row r="90">
          <cell r="I90">
            <v>40</v>
          </cell>
        </row>
        <row r="97">
          <cell r="I97">
            <v>19165</v>
          </cell>
        </row>
        <row r="110">
          <cell r="I110">
            <v>624818</v>
          </cell>
        </row>
        <row r="114">
          <cell r="I114">
            <v>98890</v>
          </cell>
        </row>
        <row r="123">
          <cell r="I123">
            <v>22955</v>
          </cell>
        </row>
        <row r="127">
          <cell r="I127">
            <v>663</v>
          </cell>
          <cell r="J127">
            <v>0</v>
          </cell>
        </row>
        <row r="140">
          <cell r="I140">
            <v>4247</v>
          </cell>
        </row>
        <row r="149">
          <cell r="I149">
            <v>15210</v>
          </cell>
        </row>
        <row r="158">
          <cell r="I158">
            <v>26198</v>
          </cell>
        </row>
        <row r="166">
          <cell r="I166">
            <v>1991</v>
          </cell>
        </row>
      </sheetData>
      <sheetData sheetId="2"/>
      <sheetData sheetId="3"/>
      <sheetData sheetId="4">
        <row r="8">
          <cell r="D8">
            <v>54682</v>
          </cell>
        </row>
        <row r="9">
          <cell r="D9">
            <v>722381</v>
          </cell>
        </row>
        <row r="10">
          <cell r="D10">
            <v>40</v>
          </cell>
        </row>
        <row r="11">
          <cell r="D11">
            <v>34375</v>
          </cell>
        </row>
        <row r="12">
          <cell r="D12">
            <v>1991</v>
          </cell>
        </row>
        <row r="13">
          <cell r="D13">
            <v>1327</v>
          </cell>
        </row>
        <row r="14">
          <cell r="D14">
            <v>49816</v>
          </cell>
        </row>
        <row r="42">
          <cell r="E42">
            <v>624818</v>
          </cell>
        </row>
        <row r="43">
          <cell r="E43">
            <v>189321</v>
          </cell>
        </row>
        <row r="44">
          <cell r="E44">
            <v>2827</v>
          </cell>
        </row>
        <row r="48">
          <cell r="E48">
            <v>47646</v>
          </cell>
        </row>
        <row r="49">
          <cell r="F49">
            <v>722381</v>
          </cell>
          <cell r="G49">
            <v>54682</v>
          </cell>
          <cell r="H49">
            <v>40</v>
          </cell>
          <cell r="I49">
            <v>34375</v>
          </cell>
          <cell r="J49">
            <v>49816</v>
          </cell>
          <cell r="K49">
            <v>1327</v>
          </cell>
          <cell r="L49">
            <v>1991</v>
          </cell>
        </row>
      </sheetData>
      <sheetData sheetId="5"/>
      <sheetData sheetId="6">
        <row r="6">
          <cell r="E6">
            <v>1327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LP(R)FP-Ril 4.razina "/>
      <sheetName val="JLP(R)FP-Ril"/>
      <sheetName val="JLP(R)S FP PiP 1 2023."/>
      <sheetName val="OPĆI I POSEBNI DIO PRORAČUNA"/>
      <sheetName val="REKAPITULACIJA"/>
    </sheetNames>
    <sheetDataSet>
      <sheetData sheetId="0">
        <row r="15">
          <cell r="C15">
            <v>6614.23</v>
          </cell>
        </row>
      </sheetData>
      <sheetData sheetId="1">
        <row r="10">
          <cell r="D10">
            <v>722381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A7AB7-9602-4C69-9A7F-D9183980B57A}">
  <dimension ref="A1:H39"/>
  <sheetViews>
    <sheetView tabSelected="1" topLeftCell="A10" workbookViewId="0">
      <selection activeCell="E40" sqref="E40"/>
    </sheetView>
  </sheetViews>
  <sheetFormatPr defaultRowHeight="15" x14ac:dyDescent="0.25"/>
  <cols>
    <col min="5" max="8" width="25.28515625" customWidth="1"/>
    <col min="259" max="264" width="25.28515625" customWidth="1"/>
    <col min="515" max="520" width="25.28515625" customWidth="1"/>
    <col min="771" max="776" width="25.28515625" customWidth="1"/>
    <col min="1027" max="1032" width="25.28515625" customWidth="1"/>
    <col min="1283" max="1288" width="25.28515625" customWidth="1"/>
    <col min="1539" max="1544" width="25.28515625" customWidth="1"/>
    <col min="1795" max="1800" width="25.28515625" customWidth="1"/>
    <col min="2051" max="2056" width="25.28515625" customWidth="1"/>
    <col min="2307" max="2312" width="25.28515625" customWidth="1"/>
    <col min="2563" max="2568" width="25.28515625" customWidth="1"/>
    <col min="2819" max="2824" width="25.28515625" customWidth="1"/>
    <col min="3075" max="3080" width="25.28515625" customWidth="1"/>
    <col min="3331" max="3336" width="25.28515625" customWidth="1"/>
    <col min="3587" max="3592" width="25.28515625" customWidth="1"/>
    <col min="3843" max="3848" width="25.28515625" customWidth="1"/>
    <col min="4099" max="4104" width="25.28515625" customWidth="1"/>
    <col min="4355" max="4360" width="25.28515625" customWidth="1"/>
    <col min="4611" max="4616" width="25.28515625" customWidth="1"/>
    <col min="4867" max="4872" width="25.28515625" customWidth="1"/>
    <col min="5123" max="5128" width="25.28515625" customWidth="1"/>
    <col min="5379" max="5384" width="25.28515625" customWidth="1"/>
    <col min="5635" max="5640" width="25.28515625" customWidth="1"/>
    <col min="5891" max="5896" width="25.28515625" customWidth="1"/>
    <col min="6147" max="6152" width="25.28515625" customWidth="1"/>
    <col min="6403" max="6408" width="25.28515625" customWidth="1"/>
    <col min="6659" max="6664" width="25.28515625" customWidth="1"/>
    <col min="6915" max="6920" width="25.28515625" customWidth="1"/>
    <col min="7171" max="7176" width="25.28515625" customWidth="1"/>
    <col min="7427" max="7432" width="25.28515625" customWidth="1"/>
    <col min="7683" max="7688" width="25.28515625" customWidth="1"/>
    <col min="7939" max="7944" width="25.28515625" customWidth="1"/>
    <col min="8195" max="8200" width="25.28515625" customWidth="1"/>
    <col min="8451" max="8456" width="25.28515625" customWidth="1"/>
    <col min="8707" max="8712" width="25.28515625" customWidth="1"/>
    <col min="8963" max="8968" width="25.28515625" customWidth="1"/>
    <col min="9219" max="9224" width="25.28515625" customWidth="1"/>
    <col min="9475" max="9480" width="25.28515625" customWidth="1"/>
    <col min="9731" max="9736" width="25.28515625" customWidth="1"/>
    <col min="9987" max="9992" width="25.28515625" customWidth="1"/>
    <col min="10243" max="10248" width="25.28515625" customWidth="1"/>
    <col min="10499" max="10504" width="25.28515625" customWidth="1"/>
    <col min="10755" max="10760" width="25.28515625" customWidth="1"/>
    <col min="11011" max="11016" width="25.28515625" customWidth="1"/>
    <col min="11267" max="11272" width="25.28515625" customWidth="1"/>
    <col min="11523" max="11528" width="25.28515625" customWidth="1"/>
    <col min="11779" max="11784" width="25.28515625" customWidth="1"/>
    <col min="12035" max="12040" width="25.28515625" customWidth="1"/>
    <col min="12291" max="12296" width="25.28515625" customWidth="1"/>
    <col min="12547" max="12552" width="25.28515625" customWidth="1"/>
    <col min="12803" max="12808" width="25.28515625" customWidth="1"/>
    <col min="13059" max="13064" width="25.28515625" customWidth="1"/>
    <col min="13315" max="13320" width="25.28515625" customWidth="1"/>
    <col min="13571" max="13576" width="25.28515625" customWidth="1"/>
    <col min="13827" max="13832" width="25.28515625" customWidth="1"/>
    <col min="14083" max="14088" width="25.28515625" customWidth="1"/>
    <col min="14339" max="14344" width="25.28515625" customWidth="1"/>
    <col min="14595" max="14600" width="25.28515625" customWidth="1"/>
    <col min="14851" max="14856" width="25.28515625" customWidth="1"/>
    <col min="15107" max="15112" width="25.28515625" customWidth="1"/>
    <col min="15363" max="15368" width="25.28515625" customWidth="1"/>
    <col min="15619" max="15624" width="25.28515625" customWidth="1"/>
    <col min="15875" max="15880" width="25.28515625" customWidth="1"/>
    <col min="16131" max="16136" width="25.28515625" customWidth="1"/>
  </cols>
  <sheetData>
    <row r="1" spans="1:8" ht="15.75" x14ac:dyDescent="0.25">
      <c r="A1" s="163" t="s">
        <v>104</v>
      </c>
      <c r="B1" s="163"/>
      <c r="C1" s="163"/>
      <c r="D1" s="163"/>
      <c r="E1" s="163"/>
      <c r="F1" s="163"/>
      <c r="G1" s="163"/>
      <c r="H1" s="163"/>
    </row>
    <row r="2" spans="1:8" ht="18" x14ac:dyDescent="0.25">
      <c r="A2" s="1"/>
      <c r="B2" s="1"/>
      <c r="C2" s="1"/>
      <c r="D2" s="1"/>
      <c r="E2" s="1"/>
      <c r="F2" s="1"/>
      <c r="G2" s="1"/>
      <c r="H2" s="1"/>
    </row>
    <row r="3" spans="1:8" ht="15.75" x14ac:dyDescent="0.25">
      <c r="A3" s="163" t="s">
        <v>0</v>
      </c>
      <c r="B3" s="163"/>
      <c r="C3" s="163"/>
      <c r="D3" s="163"/>
      <c r="E3" s="163"/>
      <c r="F3" s="163"/>
      <c r="G3" s="163"/>
      <c r="H3" s="176"/>
    </row>
    <row r="4" spans="1:8" ht="18" x14ac:dyDescent="0.25">
      <c r="A4" s="1"/>
      <c r="B4" s="1"/>
      <c r="C4" s="1"/>
      <c r="D4" s="1"/>
      <c r="E4" s="1"/>
      <c r="F4" s="1"/>
      <c r="G4" s="1"/>
      <c r="H4" s="2"/>
    </row>
    <row r="5" spans="1:8" ht="15.75" x14ac:dyDescent="0.25">
      <c r="A5" s="163" t="s">
        <v>1</v>
      </c>
      <c r="B5" s="164"/>
      <c r="C5" s="164"/>
      <c r="D5" s="164"/>
      <c r="E5" s="164"/>
      <c r="F5" s="164"/>
      <c r="G5" s="164"/>
      <c r="H5" s="164"/>
    </row>
    <row r="6" spans="1:8" ht="18" x14ac:dyDescent="0.25">
      <c r="A6" s="3"/>
      <c r="B6" s="4"/>
      <c r="C6" s="4"/>
      <c r="D6" s="4"/>
      <c r="E6" s="5"/>
      <c r="F6" s="6"/>
      <c r="G6" s="6"/>
      <c r="H6" s="6"/>
    </row>
    <row r="7" spans="1:8" x14ac:dyDescent="0.25">
      <c r="A7" s="7"/>
      <c r="B7" s="8"/>
      <c r="C7" s="8"/>
      <c r="D7" s="9"/>
      <c r="E7" s="10"/>
      <c r="F7" s="11" t="s">
        <v>61</v>
      </c>
      <c r="G7" s="11" t="s">
        <v>102</v>
      </c>
      <c r="H7" s="11" t="s">
        <v>103</v>
      </c>
    </row>
    <row r="8" spans="1:8" x14ac:dyDescent="0.25">
      <c r="A8" s="168" t="s">
        <v>2</v>
      </c>
      <c r="B8" s="162"/>
      <c r="C8" s="162"/>
      <c r="D8" s="162"/>
      <c r="E8" s="177"/>
      <c r="F8" s="12">
        <f>F9+F10</f>
        <v>814796</v>
      </c>
      <c r="G8" s="12">
        <f>G9+G10</f>
        <v>0</v>
      </c>
      <c r="H8" s="12">
        <f>H9+H10</f>
        <v>814796</v>
      </c>
    </row>
    <row r="9" spans="1:8" x14ac:dyDescent="0.25">
      <c r="A9" s="178" t="s">
        <v>3</v>
      </c>
      <c r="B9" s="179"/>
      <c r="C9" s="179"/>
      <c r="D9" s="179"/>
      <c r="E9" s="175"/>
      <c r="F9" s="13">
        <f>[1]SAŽETAK!$H$9</f>
        <v>814796</v>
      </c>
      <c r="G9" s="13"/>
      <c r="H9" s="13">
        <f>F9+G9</f>
        <v>814796</v>
      </c>
    </row>
    <row r="10" spans="1:8" x14ac:dyDescent="0.25">
      <c r="A10" s="180" t="s">
        <v>4</v>
      </c>
      <c r="B10" s="175"/>
      <c r="C10" s="175"/>
      <c r="D10" s="175"/>
      <c r="E10" s="175"/>
      <c r="F10" s="13">
        <v>0</v>
      </c>
      <c r="G10" s="13">
        <f>'[2]OPĆI DIO PRORAČUNA'!H12</f>
        <v>0</v>
      </c>
      <c r="H10" s="13">
        <f>'[2]OPĆI DIO PRORAČUNA'!I12</f>
        <v>0</v>
      </c>
    </row>
    <row r="11" spans="1:8" x14ac:dyDescent="0.25">
      <c r="A11" s="14" t="s">
        <v>5</v>
      </c>
      <c r="B11" s="15"/>
      <c r="C11" s="15"/>
      <c r="D11" s="15"/>
      <c r="E11" s="15"/>
      <c r="F11" s="12">
        <f>F12+F13</f>
        <v>864612</v>
      </c>
      <c r="G11" s="12">
        <f>G12+G13</f>
        <v>6614.23</v>
      </c>
      <c r="H11" s="12">
        <f>H12+H13</f>
        <v>871226.23</v>
      </c>
    </row>
    <row r="12" spans="1:8" x14ac:dyDescent="0.25">
      <c r="A12" s="181" t="s">
        <v>6</v>
      </c>
      <c r="B12" s="179"/>
      <c r="C12" s="179"/>
      <c r="D12" s="179"/>
      <c r="E12" s="179"/>
      <c r="F12" s="13">
        <f>[1]SAŽETAK!$H$12</f>
        <v>816966</v>
      </c>
      <c r="G12" s="13">
        <f>'[3]JLP(R)FP-Ril 4.razina '!$C$15</f>
        <v>6614.23</v>
      </c>
      <c r="H12" s="13">
        <f>F12+G12</f>
        <v>823580.23</v>
      </c>
    </row>
    <row r="13" spans="1:8" x14ac:dyDescent="0.25">
      <c r="A13" s="174" t="s">
        <v>7</v>
      </c>
      <c r="B13" s="175"/>
      <c r="C13" s="175"/>
      <c r="D13" s="175"/>
      <c r="E13" s="175"/>
      <c r="F13" s="16">
        <f>[1]SAŽETAK!$H$13</f>
        <v>47646</v>
      </c>
      <c r="G13" s="16">
        <f>0</f>
        <v>0</v>
      </c>
      <c r="H13" s="16">
        <f>F13+G13</f>
        <v>47646</v>
      </c>
    </row>
    <row r="14" spans="1:8" x14ac:dyDescent="0.25">
      <c r="A14" s="161" t="s">
        <v>8</v>
      </c>
      <c r="B14" s="162"/>
      <c r="C14" s="162"/>
      <c r="D14" s="162"/>
      <c r="E14" s="162"/>
      <c r="F14" s="12">
        <f>F8-F11</f>
        <v>-49816</v>
      </c>
      <c r="G14" s="12">
        <f>G8-G11</f>
        <v>-6614.23</v>
      </c>
      <c r="H14" s="12">
        <f>H8-H11</f>
        <v>-56430.229999999981</v>
      </c>
    </row>
    <row r="15" spans="1:8" ht="18" x14ac:dyDescent="0.25">
      <c r="A15" s="1"/>
      <c r="B15" s="17"/>
      <c r="C15" s="17"/>
      <c r="D15" s="17"/>
      <c r="E15" s="17"/>
      <c r="F15" s="17"/>
      <c r="G15" s="18"/>
      <c r="H15" s="18"/>
    </row>
    <row r="16" spans="1:8" ht="15.75" x14ac:dyDescent="0.25">
      <c r="A16" s="163" t="s">
        <v>9</v>
      </c>
      <c r="B16" s="164"/>
      <c r="C16" s="164"/>
      <c r="D16" s="164"/>
      <c r="E16" s="164"/>
      <c r="F16" s="164"/>
      <c r="G16" s="164"/>
      <c r="H16" s="164"/>
    </row>
    <row r="17" spans="1:8" ht="18" x14ac:dyDescent="0.25">
      <c r="A17" s="1"/>
      <c r="B17" s="17"/>
      <c r="C17" s="17"/>
      <c r="D17" s="17"/>
      <c r="E17" s="17"/>
      <c r="F17" s="17"/>
      <c r="G17" s="18"/>
      <c r="H17" s="18"/>
    </row>
    <row r="18" spans="1:8" x14ac:dyDescent="0.25">
      <c r="A18" s="7"/>
      <c r="B18" s="8"/>
      <c r="C18" s="8"/>
      <c r="D18" s="9"/>
      <c r="E18" s="10"/>
      <c r="F18" s="11" t="s">
        <v>61</v>
      </c>
      <c r="G18" s="11" t="s">
        <v>102</v>
      </c>
      <c r="H18" s="11" t="s">
        <v>103</v>
      </c>
    </row>
    <row r="19" spans="1:8" x14ac:dyDescent="0.25">
      <c r="A19" s="174" t="s">
        <v>10</v>
      </c>
      <c r="B19" s="175"/>
      <c r="C19" s="175"/>
      <c r="D19" s="175"/>
      <c r="E19" s="175"/>
      <c r="F19" s="16">
        <v>0</v>
      </c>
      <c r="G19" s="16">
        <v>0</v>
      </c>
      <c r="H19" s="16">
        <v>0</v>
      </c>
    </row>
    <row r="20" spans="1:8" x14ac:dyDescent="0.25">
      <c r="A20" s="174" t="s">
        <v>11</v>
      </c>
      <c r="B20" s="175"/>
      <c r="C20" s="175"/>
      <c r="D20" s="175"/>
      <c r="E20" s="175"/>
      <c r="F20" s="16">
        <v>0</v>
      </c>
      <c r="G20" s="16">
        <v>0</v>
      </c>
      <c r="H20" s="16">
        <v>0</v>
      </c>
    </row>
    <row r="21" spans="1:8" x14ac:dyDescent="0.25">
      <c r="A21" s="161" t="s">
        <v>12</v>
      </c>
      <c r="B21" s="162"/>
      <c r="C21" s="162"/>
      <c r="D21" s="162"/>
      <c r="E21" s="162"/>
      <c r="F21" s="12">
        <f>F19-F20</f>
        <v>0</v>
      </c>
      <c r="G21" s="12">
        <f>G19-G20</f>
        <v>0</v>
      </c>
      <c r="H21" s="12">
        <f>H19-H20</f>
        <v>0</v>
      </c>
    </row>
    <row r="22" spans="1:8" x14ac:dyDescent="0.25">
      <c r="A22" s="161" t="s">
        <v>13</v>
      </c>
      <c r="B22" s="162"/>
      <c r="C22" s="162"/>
      <c r="D22" s="162"/>
      <c r="E22" s="162"/>
      <c r="F22" s="12">
        <f>F14+F21</f>
        <v>-49816</v>
      </c>
      <c r="G22" s="12">
        <f>G14+G21</f>
        <v>-6614.23</v>
      </c>
      <c r="H22" s="12">
        <f>H14+H21</f>
        <v>-56430.229999999981</v>
      </c>
    </row>
    <row r="23" spans="1:8" ht="18" x14ac:dyDescent="0.25">
      <c r="A23" s="19"/>
      <c r="B23" s="17"/>
      <c r="C23" s="17"/>
      <c r="D23" s="17"/>
      <c r="E23" s="17"/>
      <c r="F23" s="17"/>
      <c r="G23" s="18"/>
      <c r="H23" s="18"/>
    </row>
    <row r="24" spans="1:8" ht="15.75" x14ac:dyDescent="0.25">
      <c r="A24" s="163" t="s">
        <v>14</v>
      </c>
      <c r="B24" s="164"/>
      <c r="C24" s="164"/>
      <c r="D24" s="164"/>
      <c r="E24" s="164"/>
      <c r="F24" s="164"/>
      <c r="G24" s="164"/>
      <c r="H24" s="164"/>
    </row>
    <row r="25" spans="1:8" ht="15.75" x14ac:dyDescent="0.25">
      <c r="A25" s="20"/>
      <c r="B25" s="21"/>
      <c r="C25" s="21"/>
      <c r="D25" s="21"/>
      <c r="E25" s="21"/>
      <c r="F25" s="21"/>
      <c r="G25" s="21"/>
      <c r="H25" s="21"/>
    </row>
    <row r="26" spans="1:8" x14ac:dyDescent="0.25">
      <c r="A26" s="7"/>
      <c r="B26" s="8"/>
      <c r="C26" s="8"/>
      <c r="D26" s="9"/>
      <c r="E26" s="10"/>
      <c r="F26" s="11" t="s">
        <v>61</v>
      </c>
      <c r="G26" s="11" t="s">
        <v>102</v>
      </c>
      <c r="H26" s="11" t="s">
        <v>103</v>
      </c>
    </row>
    <row r="27" spans="1:8" x14ac:dyDescent="0.25">
      <c r="A27" s="165" t="s">
        <v>15</v>
      </c>
      <c r="B27" s="166"/>
      <c r="C27" s="166"/>
      <c r="D27" s="166"/>
      <c r="E27" s="167"/>
      <c r="F27" s="22">
        <v>49816</v>
      </c>
      <c r="G27" s="22">
        <v>6614</v>
      </c>
      <c r="H27" s="22">
        <f>F27+G27</f>
        <v>56430</v>
      </c>
    </row>
    <row r="28" spans="1:8" x14ac:dyDescent="0.25">
      <c r="A28" s="161" t="s">
        <v>16</v>
      </c>
      <c r="B28" s="162"/>
      <c r="C28" s="162"/>
      <c r="D28" s="162"/>
      <c r="E28" s="162"/>
      <c r="F28" s="23">
        <f>F22+F27</f>
        <v>0</v>
      </c>
      <c r="G28" s="23"/>
      <c r="H28" s="23"/>
    </row>
    <row r="29" spans="1:8" ht="41.25" customHeight="1" x14ac:dyDescent="0.25">
      <c r="A29" s="168" t="s">
        <v>17</v>
      </c>
      <c r="B29" s="169"/>
      <c r="C29" s="169"/>
      <c r="D29" s="169"/>
      <c r="E29" s="170"/>
      <c r="F29" s="23">
        <f>F14+F21+F27-F28</f>
        <v>0</v>
      </c>
      <c r="G29" s="23">
        <f>G14+G21+G27-G28</f>
        <v>-0.22999999999956344</v>
      </c>
      <c r="H29" s="23">
        <f>H14+H21+H27-H28</f>
        <v>-0.22999999998137355</v>
      </c>
    </row>
    <row r="30" spans="1:8" ht="15.75" x14ac:dyDescent="0.25">
      <c r="A30" s="24"/>
      <c r="B30" s="25"/>
      <c r="C30" s="25"/>
      <c r="D30" s="25"/>
      <c r="E30" s="25"/>
      <c r="F30" s="25"/>
      <c r="G30" s="25"/>
      <c r="H30" s="25"/>
    </row>
    <row r="31" spans="1:8" ht="15.75" x14ac:dyDescent="0.25">
      <c r="A31" s="171" t="s">
        <v>18</v>
      </c>
      <c r="B31" s="171"/>
      <c r="C31" s="171"/>
      <c r="D31" s="171"/>
      <c r="E31" s="171"/>
      <c r="F31" s="171"/>
      <c r="G31" s="171"/>
      <c r="H31" s="171"/>
    </row>
    <row r="32" spans="1:8" ht="18" x14ac:dyDescent="0.25">
      <c r="A32" s="26"/>
      <c r="B32" s="27"/>
      <c r="C32" s="27"/>
      <c r="D32" s="27"/>
      <c r="E32" s="27"/>
      <c r="F32" s="27"/>
      <c r="G32" s="28"/>
      <c r="H32" s="28"/>
    </row>
    <row r="33" spans="1:8" x14ac:dyDescent="0.25">
      <c r="A33" s="29"/>
      <c r="B33" s="30"/>
      <c r="C33" s="30"/>
      <c r="D33" s="31"/>
      <c r="E33" s="32"/>
      <c r="F33" s="11" t="s">
        <v>61</v>
      </c>
      <c r="G33" s="11" t="s">
        <v>102</v>
      </c>
      <c r="H33" s="11" t="s">
        <v>103</v>
      </c>
    </row>
    <row r="34" spans="1:8" x14ac:dyDescent="0.25">
      <c r="A34" s="165" t="s">
        <v>15</v>
      </c>
      <c r="B34" s="166"/>
      <c r="C34" s="166"/>
      <c r="D34" s="166"/>
      <c r="E34" s="167"/>
      <c r="F34" s="22">
        <f>F28</f>
        <v>0</v>
      </c>
      <c r="G34" s="22"/>
      <c r="H34" s="22">
        <f>F34+G34</f>
        <v>0</v>
      </c>
    </row>
    <row r="35" spans="1:8" ht="26.25" customHeight="1" x14ac:dyDescent="0.25">
      <c r="A35" s="165" t="s">
        <v>19</v>
      </c>
      <c r="B35" s="166"/>
      <c r="C35" s="166"/>
      <c r="D35" s="166"/>
      <c r="E35" s="167"/>
      <c r="F35" s="22">
        <v>0</v>
      </c>
      <c r="G35" s="22"/>
      <c r="H35" s="22">
        <v>0</v>
      </c>
    </row>
    <row r="36" spans="1:8" x14ac:dyDescent="0.25">
      <c r="A36" s="165" t="s">
        <v>20</v>
      </c>
      <c r="B36" s="172"/>
      <c r="C36" s="172"/>
      <c r="D36" s="172"/>
      <c r="E36" s="173"/>
      <c r="F36" s="22">
        <v>0</v>
      </c>
      <c r="G36" s="22"/>
      <c r="H36" s="22">
        <v>0</v>
      </c>
    </row>
    <row r="37" spans="1:8" x14ac:dyDescent="0.25">
      <c r="A37" s="161" t="s">
        <v>16</v>
      </c>
      <c r="B37" s="162"/>
      <c r="C37" s="162"/>
      <c r="D37" s="162"/>
      <c r="E37" s="162"/>
      <c r="F37" s="33">
        <f>F34-F35+F36</f>
        <v>0</v>
      </c>
      <c r="G37" s="33">
        <f>G34-G35+G36</f>
        <v>0</v>
      </c>
      <c r="H37" s="33">
        <f>H34-H35+H36</f>
        <v>0</v>
      </c>
    </row>
    <row r="38" spans="1:8" ht="18.75" customHeight="1" x14ac:dyDescent="0.25"/>
    <row r="39" spans="1:8" ht="35.25" customHeight="1" x14ac:dyDescent="0.25">
      <c r="A39" s="159"/>
      <c r="B39" s="160"/>
      <c r="C39" s="160"/>
      <c r="D39" s="160"/>
      <c r="E39" s="160"/>
      <c r="F39" s="160"/>
      <c r="G39" s="160"/>
      <c r="H39" s="160"/>
    </row>
  </sheetData>
  <mergeCells count="24">
    <mergeCell ref="A20:E20"/>
    <mergeCell ref="A1:H1"/>
    <mergeCell ref="A3:H3"/>
    <mergeCell ref="A5:H5"/>
    <mergeCell ref="A8:E8"/>
    <mergeCell ref="A9:E9"/>
    <mergeCell ref="A10:E10"/>
    <mergeCell ref="A12:E12"/>
    <mergeCell ref="A13:E13"/>
    <mergeCell ref="A14:E14"/>
    <mergeCell ref="A16:H16"/>
    <mergeCell ref="A19:E19"/>
    <mergeCell ref="A39:H39"/>
    <mergeCell ref="A21:E21"/>
    <mergeCell ref="A22:E22"/>
    <mergeCell ref="A24:H24"/>
    <mergeCell ref="A27:E27"/>
    <mergeCell ref="A28:E28"/>
    <mergeCell ref="A29:E29"/>
    <mergeCell ref="A31:H31"/>
    <mergeCell ref="A34:E34"/>
    <mergeCell ref="A35:E35"/>
    <mergeCell ref="A36:E36"/>
    <mergeCell ref="A37:E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48CED-8BCA-42BE-89CD-365A9B116D57}">
  <dimension ref="A1:F33"/>
  <sheetViews>
    <sheetView topLeftCell="A16" workbookViewId="0">
      <selection activeCell="F11" sqref="F1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6" width="25.28515625" customWidth="1"/>
    <col min="255" max="255" width="7.42578125" bestFit="1" customWidth="1"/>
    <col min="256" max="256" width="8.42578125" bestFit="1" customWidth="1"/>
    <col min="257" max="262" width="25.28515625" customWidth="1"/>
    <col min="511" max="511" width="7.42578125" bestFit="1" customWidth="1"/>
    <col min="512" max="512" width="8.42578125" bestFit="1" customWidth="1"/>
    <col min="513" max="518" width="25.28515625" customWidth="1"/>
    <col min="767" max="767" width="7.42578125" bestFit="1" customWidth="1"/>
    <col min="768" max="768" width="8.42578125" bestFit="1" customWidth="1"/>
    <col min="769" max="774" width="25.28515625" customWidth="1"/>
    <col min="1023" max="1023" width="7.42578125" bestFit="1" customWidth="1"/>
    <col min="1024" max="1024" width="8.42578125" bestFit="1" customWidth="1"/>
    <col min="1025" max="1030" width="25.28515625" customWidth="1"/>
    <col min="1279" max="1279" width="7.42578125" bestFit="1" customWidth="1"/>
    <col min="1280" max="1280" width="8.42578125" bestFit="1" customWidth="1"/>
    <col min="1281" max="1286" width="25.28515625" customWidth="1"/>
    <col min="1535" max="1535" width="7.42578125" bestFit="1" customWidth="1"/>
    <col min="1536" max="1536" width="8.42578125" bestFit="1" customWidth="1"/>
    <col min="1537" max="1542" width="25.28515625" customWidth="1"/>
    <col min="1791" max="1791" width="7.42578125" bestFit="1" customWidth="1"/>
    <col min="1792" max="1792" width="8.42578125" bestFit="1" customWidth="1"/>
    <col min="1793" max="1798" width="25.28515625" customWidth="1"/>
    <col min="2047" max="2047" width="7.42578125" bestFit="1" customWidth="1"/>
    <col min="2048" max="2048" width="8.42578125" bestFit="1" customWidth="1"/>
    <col min="2049" max="2054" width="25.28515625" customWidth="1"/>
    <col min="2303" max="2303" width="7.42578125" bestFit="1" customWidth="1"/>
    <col min="2304" max="2304" width="8.42578125" bestFit="1" customWidth="1"/>
    <col min="2305" max="2310" width="25.28515625" customWidth="1"/>
    <col min="2559" max="2559" width="7.42578125" bestFit="1" customWidth="1"/>
    <col min="2560" max="2560" width="8.42578125" bestFit="1" customWidth="1"/>
    <col min="2561" max="2566" width="25.28515625" customWidth="1"/>
    <col min="2815" max="2815" width="7.42578125" bestFit="1" customWidth="1"/>
    <col min="2816" max="2816" width="8.42578125" bestFit="1" customWidth="1"/>
    <col min="2817" max="2822" width="25.28515625" customWidth="1"/>
    <col min="3071" max="3071" width="7.42578125" bestFit="1" customWidth="1"/>
    <col min="3072" max="3072" width="8.42578125" bestFit="1" customWidth="1"/>
    <col min="3073" max="3078" width="25.28515625" customWidth="1"/>
    <col min="3327" max="3327" width="7.42578125" bestFit="1" customWidth="1"/>
    <col min="3328" max="3328" width="8.42578125" bestFit="1" customWidth="1"/>
    <col min="3329" max="3334" width="25.28515625" customWidth="1"/>
    <col min="3583" max="3583" width="7.42578125" bestFit="1" customWidth="1"/>
    <col min="3584" max="3584" width="8.42578125" bestFit="1" customWidth="1"/>
    <col min="3585" max="3590" width="25.28515625" customWidth="1"/>
    <col min="3839" max="3839" width="7.42578125" bestFit="1" customWidth="1"/>
    <col min="3840" max="3840" width="8.42578125" bestFit="1" customWidth="1"/>
    <col min="3841" max="3846" width="25.28515625" customWidth="1"/>
    <col min="4095" max="4095" width="7.42578125" bestFit="1" customWidth="1"/>
    <col min="4096" max="4096" width="8.42578125" bestFit="1" customWidth="1"/>
    <col min="4097" max="4102" width="25.28515625" customWidth="1"/>
    <col min="4351" max="4351" width="7.42578125" bestFit="1" customWidth="1"/>
    <col min="4352" max="4352" width="8.42578125" bestFit="1" customWidth="1"/>
    <col min="4353" max="4358" width="25.28515625" customWidth="1"/>
    <col min="4607" max="4607" width="7.42578125" bestFit="1" customWidth="1"/>
    <col min="4608" max="4608" width="8.42578125" bestFit="1" customWidth="1"/>
    <col min="4609" max="4614" width="25.28515625" customWidth="1"/>
    <col min="4863" max="4863" width="7.42578125" bestFit="1" customWidth="1"/>
    <col min="4864" max="4864" width="8.42578125" bestFit="1" customWidth="1"/>
    <col min="4865" max="4870" width="25.28515625" customWidth="1"/>
    <col min="5119" max="5119" width="7.42578125" bestFit="1" customWidth="1"/>
    <col min="5120" max="5120" width="8.42578125" bestFit="1" customWidth="1"/>
    <col min="5121" max="5126" width="25.28515625" customWidth="1"/>
    <col min="5375" max="5375" width="7.42578125" bestFit="1" customWidth="1"/>
    <col min="5376" max="5376" width="8.42578125" bestFit="1" customWidth="1"/>
    <col min="5377" max="5382" width="25.28515625" customWidth="1"/>
    <col min="5631" max="5631" width="7.42578125" bestFit="1" customWidth="1"/>
    <col min="5632" max="5632" width="8.42578125" bestFit="1" customWidth="1"/>
    <col min="5633" max="5638" width="25.28515625" customWidth="1"/>
    <col min="5887" max="5887" width="7.42578125" bestFit="1" customWidth="1"/>
    <col min="5888" max="5888" width="8.42578125" bestFit="1" customWidth="1"/>
    <col min="5889" max="5894" width="25.28515625" customWidth="1"/>
    <col min="6143" max="6143" width="7.42578125" bestFit="1" customWidth="1"/>
    <col min="6144" max="6144" width="8.42578125" bestFit="1" customWidth="1"/>
    <col min="6145" max="6150" width="25.28515625" customWidth="1"/>
    <col min="6399" max="6399" width="7.42578125" bestFit="1" customWidth="1"/>
    <col min="6400" max="6400" width="8.42578125" bestFit="1" customWidth="1"/>
    <col min="6401" max="6406" width="25.28515625" customWidth="1"/>
    <col min="6655" max="6655" width="7.42578125" bestFit="1" customWidth="1"/>
    <col min="6656" max="6656" width="8.42578125" bestFit="1" customWidth="1"/>
    <col min="6657" max="6662" width="25.28515625" customWidth="1"/>
    <col min="6911" max="6911" width="7.42578125" bestFit="1" customWidth="1"/>
    <col min="6912" max="6912" width="8.42578125" bestFit="1" customWidth="1"/>
    <col min="6913" max="6918" width="25.28515625" customWidth="1"/>
    <col min="7167" max="7167" width="7.42578125" bestFit="1" customWidth="1"/>
    <col min="7168" max="7168" width="8.42578125" bestFit="1" customWidth="1"/>
    <col min="7169" max="7174" width="25.28515625" customWidth="1"/>
    <col min="7423" max="7423" width="7.42578125" bestFit="1" customWidth="1"/>
    <col min="7424" max="7424" width="8.42578125" bestFit="1" customWidth="1"/>
    <col min="7425" max="7430" width="25.28515625" customWidth="1"/>
    <col min="7679" max="7679" width="7.42578125" bestFit="1" customWidth="1"/>
    <col min="7680" max="7680" width="8.42578125" bestFit="1" customWidth="1"/>
    <col min="7681" max="7686" width="25.28515625" customWidth="1"/>
    <col min="7935" max="7935" width="7.42578125" bestFit="1" customWidth="1"/>
    <col min="7936" max="7936" width="8.42578125" bestFit="1" customWidth="1"/>
    <col min="7937" max="7942" width="25.28515625" customWidth="1"/>
    <col min="8191" max="8191" width="7.42578125" bestFit="1" customWidth="1"/>
    <col min="8192" max="8192" width="8.42578125" bestFit="1" customWidth="1"/>
    <col min="8193" max="8198" width="25.28515625" customWidth="1"/>
    <col min="8447" max="8447" width="7.42578125" bestFit="1" customWidth="1"/>
    <col min="8448" max="8448" width="8.42578125" bestFit="1" customWidth="1"/>
    <col min="8449" max="8454" width="25.28515625" customWidth="1"/>
    <col min="8703" max="8703" width="7.42578125" bestFit="1" customWidth="1"/>
    <col min="8704" max="8704" width="8.42578125" bestFit="1" customWidth="1"/>
    <col min="8705" max="8710" width="25.28515625" customWidth="1"/>
    <col min="8959" max="8959" width="7.42578125" bestFit="1" customWidth="1"/>
    <col min="8960" max="8960" width="8.42578125" bestFit="1" customWidth="1"/>
    <col min="8961" max="8966" width="25.28515625" customWidth="1"/>
    <col min="9215" max="9215" width="7.42578125" bestFit="1" customWidth="1"/>
    <col min="9216" max="9216" width="8.42578125" bestFit="1" customWidth="1"/>
    <col min="9217" max="9222" width="25.28515625" customWidth="1"/>
    <col min="9471" max="9471" width="7.42578125" bestFit="1" customWidth="1"/>
    <col min="9472" max="9472" width="8.42578125" bestFit="1" customWidth="1"/>
    <col min="9473" max="9478" width="25.28515625" customWidth="1"/>
    <col min="9727" max="9727" width="7.42578125" bestFit="1" customWidth="1"/>
    <col min="9728" max="9728" width="8.42578125" bestFit="1" customWidth="1"/>
    <col min="9729" max="9734" width="25.28515625" customWidth="1"/>
    <col min="9983" max="9983" width="7.42578125" bestFit="1" customWidth="1"/>
    <col min="9984" max="9984" width="8.42578125" bestFit="1" customWidth="1"/>
    <col min="9985" max="9990" width="25.28515625" customWidth="1"/>
    <col min="10239" max="10239" width="7.42578125" bestFit="1" customWidth="1"/>
    <col min="10240" max="10240" width="8.42578125" bestFit="1" customWidth="1"/>
    <col min="10241" max="10246" width="25.28515625" customWidth="1"/>
    <col min="10495" max="10495" width="7.42578125" bestFit="1" customWidth="1"/>
    <col min="10496" max="10496" width="8.42578125" bestFit="1" customWidth="1"/>
    <col min="10497" max="10502" width="25.28515625" customWidth="1"/>
    <col min="10751" max="10751" width="7.42578125" bestFit="1" customWidth="1"/>
    <col min="10752" max="10752" width="8.42578125" bestFit="1" customWidth="1"/>
    <col min="10753" max="10758" width="25.28515625" customWidth="1"/>
    <col min="11007" max="11007" width="7.42578125" bestFit="1" customWidth="1"/>
    <col min="11008" max="11008" width="8.42578125" bestFit="1" customWidth="1"/>
    <col min="11009" max="11014" width="25.28515625" customWidth="1"/>
    <col min="11263" max="11263" width="7.42578125" bestFit="1" customWidth="1"/>
    <col min="11264" max="11264" width="8.42578125" bestFit="1" customWidth="1"/>
    <col min="11265" max="11270" width="25.28515625" customWidth="1"/>
    <col min="11519" max="11519" width="7.42578125" bestFit="1" customWidth="1"/>
    <col min="11520" max="11520" width="8.42578125" bestFit="1" customWidth="1"/>
    <col min="11521" max="11526" width="25.28515625" customWidth="1"/>
    <col min="11775" max="11775" width="7.42578125" bestFit="1" customWidth="1"/>
    <col min="11776" max="11776" width="8.42578125" bestFit="1" customWidth="1"/>
    <col min="11777" max="11782" width="25.28515625" customWidth="1"/>
    <col min="12031" max="12031" width="7.42578125" bestFit="1" customWidth="1"/>
    <col min="12032" max="12032" width="8.42578125" bestFit="1" customWidth="1"/>
    <col min="12033" max="12038" width="25.28515625" customWidth="1"/>
    <col min="12287" max="12287" width="7.42578125" bestFit="1" customWidth="1"/>
    <col min="12288" max="12288" width="8.42578125" bestFit="1" customWidth="1"/>
    <col min="12289" max="12294" width="25.28515625" customWidth="1"/>
    <col min="12543" max="12543" width="7.42578125" bestFit="1" customWidth="1"/>
    <col min="12544" max="12544" width="8.42578125" bestFit="1" customWidth="1"/>
    <col min="12545" max="12550" width="25.28515625" customWidth="1"/>
    <col min="12799" max="12799" width="7.42578125" bestFit="1" customWidth="1"/>
    <col min="12800" max="12800" width="8.42578125" bestFit="1" customWidth="1"/>
    <col min="12801" max="12806" width="25.28515625" customWidth="1"/>
    <col min="13055" max="13055" width="7.42578125" bestFit="1" customWidth="1"/>
    <col min="13056" max="13056" width="8.42578125" bestFit="1" customWidth="1"/>
    <col min="13057" max="13062" width="25.28515625" customWidth="1"/>
    <col min="13311" max="13311" width="7.42578125" bestFit="1" customWidth="1"/>
    <col min="13312" max="13312" width="8.42578125" bestFit="1" customWidth="1"/>
    <col min="13313" max="13318" width="25.28515625" customWidth="1"/>
    <col min="13567" max="13567" width="7.42578125" bestFit="1" customWidth="1"/>
    <col min="13568" max="13568" width="8.42578125" bestFit="1" customWidth="1"/>
    <col min="13569" max="13574" width="25.28515625" customWidth="1"/>
    <col min="13823" max="13823" width="7.42578125" bestFit="1" customWidth="1"/>
    <col min="13824" max="13824" width="8.42578125" bestFit="1" customWidth="1"/>
    <col min="13825" max="13830" width="25.28515625" customWidth="1"/>
    <col min="14079" max="14079" width="7.42578125" bestFit="1" customWidth="1"/>
    <col min="14080" max="14080" width="8.42578125" bestFit="1" customWidth="1"/>
    <col min="14081" max="14086" width="25.28515625" customWidth="1"/>
    <col min="14335" max="14335" width="7.42578125" bestFit="1" customWidth="1"/>
    <col min="14336" max="14336" width="8.42578125" bestFit="1" customWidth="1"/>
    <col min="14337" max="14342" width="25.28515625" customWidth="1"/>
    <col min="14591" max="14591" width="7.42578125" bestFit="1" customWidth="1"/>
    <col min="14592" max="14592" width="8.42578125" bestFit="1" customWidth="1"/>
    <col min="14593" max="14598" width="25.28515625" customWidth="1"/>
    <col min="14847" max="14847" width="7.42578125" bestFit="1" customWidth="1"/>
    <col min="14848" max="14848" width="8.42578125" bestFit="1" customWidth="1"/>
    <col min="14849" max="14854" width="25.28515625" customWidth="1"/>
    <col min="15103" max="15103" width="7.42578125" bestFit="1" customWidth="1"/>
    <col min="15104" max="15104" width="8.42578125" bestFit="1" customWidth="1"/>
    <col min="15105" max="15110" width="25.28515625" customWidth="1"/>
    <col min="15359" max="15359" width="7.42578125" bestFit="1" customWidth="1"/>
    <col min="15360" max="15360" width="8.42578125" bestFit="1" customWidth="1"/>
    <col min="15361" max="15366" width="25.28515625" customWidth="1"/>
    <col min="15615" max="15615" width="7.42578125" bestFit="1" customWidth="1"/>
    <col min="15616" max="15616" width="8.42578125" bestFit="1" customWidth="1"/>
    <col min="15617" max="15622" width="25.28515625" customWidth="1"/>
    <col min="15871" max="15871" width="7.42578125" bestFit="1" customWidth="1"/>
    <col min="15872" max="15872" width="8.42578125" bestFit="1" customWidth="1"/>
    <col min="15873" max="15878" width="25.28515625" customWidth="1"/>
    <col min="16127" max="16127" width="7.42578125" bestFit="1" customWidth="1"/>
    <col min="16128" max="16128" width="8.42578125" bestFit="1" customWidth="1"/>
    <col min="16129" max="16134" width="25.28515625" customWidth="1"/>
  </cols>
  <sheetData>
    <row r="1" spans="1:6" ht="15.75" x14ac:dyDescent="0.25">
      <c r="A1" s="163"/>
      <c r="B1" s="163"/>
      <c r="C1" s="163"/>
      <c r="D1" s="163"/>
      <c r="E1" s="163"/>
      <c r="F1" s="163"/>
    </row>
    <row r="2" spans="1:6" ht="18" x14ac:dyDescent="0.25">
      <c r="A2" s="1"/>
      <c r="B2" s="1"/>
      <c r="C2" s="1"/>
      <c r="D2" s="1"/>
      <c r="E2" s="1"/>
      <c r="F2" s="1"/>
    </row>
    <row r="3" spans="1:6" ht="15.75" x14ac:dyDescent="0.25">
      <c r="A3" s="163" t="s">
        <v>0</v>
      </c>
      <c r="B3" s="163"/>
      <c r="C3" s="163"/>
      <c r="D3" s="163"/>
      <c r="E3" s="163"/>
      <c r="F3" s="163"/>
    </row>
    <row r="4" spans="1:6" ht="18" x14ac:dyDescent="0.25">
      <c r="A4" s="1"/>
      <c r="B4" s="1"/>
      <c r="C4" s="1"/>
      <c r="D4" s="1"/>
      <c r="E4" s="2"/>
      <c r="F4" s="2"/>
    </row>
    <row r="5" spans="1:6" ht="15.75" x14ac:dyDescent="0.25">
      <c r="A5" s="163" t="s">
        <v>21</v>
      </c>
      <c r="B5" s="163"/>
      <c r="C5" s="163"/>
      <c r="D5" s="163"/>
      <c r="E5" s="163"/>
      <c r="F5" s="163"/>
    </row>
    <row r="6" spans="1:6" ht="18" x14ac:dyDescent="0.25">
      <c r="A6" s="1"/>
      <c r="B6" s="1"/>
      <c r="C6" s="1"/>
      <c r="D6" s="1"/>
      <c r="E6" s="2"/>
      <c r="F6" s="2"/>
    </row>
    <row r="7" spans="1:6" ht="15.75" x14ac:dyDescent="0.25">
      <c r="A7" s="163" t="s">
        <v>105</v>
      </c>
      <c r="B7" s="163"/>
      <c r="C7" s="163"/>
      <c r="D7" s="163"/>
      <c r="E7" s="163"/>
      <c r="F7" s="163"/>
    </row>
    <row r="8" spans="1:6" ht="18" x14ac:dyDescent="0.25">
      <c r="A8" s="1"/>
      <c r="B8" s="1"/>
      <c r="C8" s="1"/>
      <c r="D8" s="1"/>
      <c r="E8" s="2"/>
      <c r="F8" s="2"/>
    </row>
    <row r="9" spans="1:6" ht="15.75" thickBot="1" x14ac:dyDescent="0.3">
      <c r="A9" s="34" t="s">
        <v>22</v>
      </c>
      <c r="B9" s="35" t="s">
        <v>23</v>
      </c>
      <c r="C9" s="35" t="s">
        <v>24</v>
      </c>
      <c r="D9" s="34" t="s">
        <v>25</v>
      </c>
      <c r="E9" s="34" t="s">
        <v>102</v>
      </c>
      <c r="F9" s="34" t="s">
        <v>103</v>
      </c>
    </row>
    <row r="10" spans="1:6" ht="15.75" thickBot="1" x14ac:dyDescent="0.3">
      <c r="A10" s="36"/>
      <c r="B10" s="37"/>
      <c r="C10" s="38" t="s">
        <v>2</v>
      </c>
      <c r="D10" s="40">
        <f>D11+D18</f>
        <v>864612</v>
      </c>
      <c r="E10" s="40">
        <f>E11</f>
        <v>0</v>
      </c>
      <c r="F10" s="41">
        <f>F11+F18</f>
        <v>871226</v>
      </c>
    </row>
    <row r="11" spans="1:6" x14ac:dyDescent="0.25">
      <c r="A11" s="42">
        <v>6</v>
      </c>
      <c r="B11" s="42"/>
      <c r="C11" s="42" t="s">
        <v>26</v>
      </c>
      <c r="D11" s="43">
        <f>SUM(D12:D17)</f>
        <v>814796</v>
      </c>
      <c r="E11" s="43">
        <f>SUM(E12:E17)</f>
        <v>0</v>
      </c>
      <c r="F11" s="43">
        <f>D11+E11</f>
        <v>814796</v>
      </c>
    </row>
    <row r="12" spans="1:6" ht="38.25" x14ac:dyDescent="0.25">
      <c r="A12" s="44"/>
      <c r="B12" s="45">
        <v>63</v>
      </c>
      <c r="C12" s="45" t="s">
        <v>27</v>
      </c>
      <c r="D12" s="47">
        <f>'[2]PRIHODI I RASHODI PO IZVORIMA'!I36</f>
        <v>723708</v>
      </c>
      <c r="E12" s="47"/>
      <c r="F12" s="47">
        <f>D12+E12</f>
        <v>723708</v>
      </c>
    </row>
    <row r="13" spans="1:6" x14ac:dyDescent="0.25">
      <c r="A13" s="44"/>
      <c r="B13" s="45">
        <v>64</v>
      </c>
      <c r="C13" s="45" t="s">
        <v>28</v>
      </c>
      <c r="D13" s="47">
        <f>'[2]PRIHODI I RASHODI PO IZVORIMA'!I18</f>
        <v>40</v>
      </c>
      <c r="E13" s="47"/>
      <c r="F13" s="47">
        <f t="shared" ref="F13:F16" si="0">D13+E13</f>
        <v>40</v>
      </c>
    </row>
    <row r="14" spans="1:6" ht="51" x14ac:dyDescent="0.25">
      <c r="A14" s="44"/>
      <c r="B14" s="45">
        <v>65</v>
      </c>
      <c r="C14" s="45" t="s">
        <v>29</v>
      </c>
      <c r="D14" s="47">
        <f>'[2]PRIHODI I RASHODI PO IZVORIMA'!I29</f>
        <v>34375</v>
      </c>
      <c r="E14" s="47"/>
      <c r="F14" s="47">
        <f t="shared" si="0"/>
        <v>34375</v>
      </c>
    </row>
    <row r="15" spans="1:6" ht="63.75" x14ac:dyDescent="0.25">
      <c r="A15" s="44"/>
      <c r="B15" s="45">
        <v>66</v>
      </c>
      <c r="C15" s="45" t="s">
        <v>30</v>
      </c>
      <c r="D15" s="47">
        <f>'[2]PRIHODI I RASHODI PO IZVORIMA'!I44</f>
        <v>1991</v>
      </c>
      <c r="E15" s="47"/>
      <c r="F15" s="47">
        <f t="shared" si="0"/>
        <v>1991</v>
      </c>
    </row>
    <row r="16" spans="1:6" ht="38.25" x14ac:dyDescent="0.25">
      <c r="A16" s="48"/>
      <c r="B16" s="48">
        <v>67</v>
      </c>
      <c r="C16" s="45" t="s">
        <v>31</v>
      </c>
      <c r="D16" s="47">
        <f>'[2]PRIHODI I RASHODI PO IZVORIMA'!I10</f>
        <v>54682</v>
      </c>
      <c r="E16" s="47"/>
      <c r="F16" s="47">
        <f t="shared" si="0"/>
        <v>54682</v>
      </c>
    </row>
    <row r="17" spans="1:6" ht="25.5" x14ac:dyDescent="0.25">
      <c r="A17" s="48"/>
      <c r="B17" s="48">
        <v>68</v>
      </c>
      <c r="C17" s="45" t="s">
        <v>32</v>
      </c>
      <c r="D17" s="46">
        <v>0</v>
      </c>
      <c r="E17" s="46">
        <v>0</v>
      </c>
      <c r="F17" s="46">
        <v>0</v>
      </c>
    </row>
    <row r="18" spans="1:6" ht="25.5" x14ac:dyDescent="0.25">
      <c r="A18" s="48"/>
      <c r="B18" s="48">
        <v>94</v>
      </c>
      <c r="C18" s="45" t="s">
        <v>33</v>
      </c>
      <c r="D18" s="47">
        <f>SAŽETAK!F27</f>
        <v>49816</v>
      </c>
      <c r="E18" s="47">
        <f>SAŽETAK!G27</f>
        <v>6614</v>
      </c>
      <c r="F18" s="47">
        <f>D18+E18</f>
        <v>56430</v>
      </c>
    </row>
    <row r="19" spans="1:6" x14ac:dyDescent="0.25">
      <c r="A19" s="49"/>
      <c r="B19" s="49"/>
      <c r="C19" s="50"/>
      <c r="D19" s="51"/>
      <c r="E19" s="51"/>
      <c r="F19" s="51"/>
    </row>
    <row r="22" spans="1:6" ht="15.75" x14ac:dyDescent="0.25">
      <c r="A22" s="163" t="s">
        <v>106</v>
      </c>
      <c r="B22" s="182"/>
      <c r="C22" s="182"/>
      <c r="D22" s="182"/>
      <c r="E22" s="182"/>
      <c r="F22" s="182"/>
    </row>
    <row r="23" spans="1:6" ht="18" x14ac:dyDescent="0.25">
      <c r="A23" s="1"/>
      <c r="B23" s="1"/>
      <c r="C23" s="1"/>
      <c r="D23" s="1"/>
      <c r="E23" s="2"/>
      <c r="F23" s="2"/>
    </row>
    <row r="24" spans="1:6" ht="15.75" thickBot="1" x14ac:dyDescent="0.3">
      <c r="A24" s="34" t="s">
        <v>22</v>
      </c>
      <c r="B24" s="35" t="s">
        <v>23</v>
      </c>
      <c r="C24" s="35" t="s">
        <v>34</v>
      </c>
      <c r="D24" s="34" t="s">
        <v>25</v>
      </c>
      <c r="E24" s="34" t="s">
        <v>102</v>
      </c>
      <c r="F24" s="34" t="s">
        <v>103</v>
      </c>
    </row>
    <row r="25" spans="1:6" ht="15.75" thickBot="1" x14ac:dyDescent="0.3">
      <c r="A25" s="36"/>
      <c r="B25" s="37"/>
      <c r="C25" s="38" t="s">
        <v>5</v>
      </c>
      <c r="D25" s="40">
        <f>D26</f>
        <v>816966</v>
      </c>
      <c r="E25" s="40">
        <f>E26</f>
        <v>6614</v>
      </c>
      <c r="F25" s="41">
        <f>F26</f>
        <v>823580</v>
      </c>
    </row>
    <row r="26" spans="1:6" x14ac:dyDescent="0.25">
      <c r="A26" s="42">
        <v>3</v>
      </c>
      <c r="B26" s="42"/>
      <c r="C26" s="42" t="s">
        <v>35</v>
      </c>
      <c r="D26" s="43">
        <f>SUM(D27:D29)</f>
        <v>816966</v>
      </c>
      <c r="E26" s="43">
        <f>SUM(E27:E29)</f>
        <v>6614</v>
      </c>
      <c r="F26" s="43">
        <f>D26+E26</f>
        <v>823580</v>
      </c>
    </row>
    <row r="27" spans="1:6" x14ac:dyDescent="0.25">
      <c r="A27" s="44"/>
      <c r="B27" s="45">
        <v>31</v>
      </c>
      <c r="C27" s="45" t="s">
        <v>36</v>
      </c>
      <c r="D27" s="47">
        <f>'[2]JLP(R)FP-Ril 2. razina '!E42</f>
        <v>624818</v>
      </c>
      <c r="E27" s="47"/>
      <c r="F27" s="47">
        <f>D27+E27</f>
        <v>624818</v>
      </c>
    </row>
    <row r="28" spans="1:6" x14ac:dyDescent="0.25">
      <c r="A28" s="48"/>
      <c r="B28" s="48">
        <v>32</v>
      </c>
      <c r="C28" s="48" t="s">
        <v>37</v>
      </c>
      <c r="D28" s="47">
        <f>'[2]JLP(R)FP-Ril 2. razina '!E43</f>
        <v>189321</v>
      </c>
      <c r="E28" s="47">
        <v>6614</v>
      </c>
      <c r="F28" s="47">
        <f t="shared" ref="F28:F29" si="1">D28+E28</f>
        <v>195935</v>
      </c>
    </row>
    <row r="29" spans="1:6" x14ac:dyDescent="0.25">
      <c r="A29" s="48"/>
      <c r="B29" s="48">
        <v>34</v>
      </c>
      <c r="C29" s="48" t="s">
        <v>38</v>
      </c>
      <c r="D29" s="47">
        <f>'[2]JLP(R)FP-Ril 2. razina '!E44</f>
        <v>2827</v>
      </c>
      <c r="E29" s="47"/>
      <c r="F29" s="47">
        <f t="shared" si="1"/>
        <v>2827</v>
      </c>
    </row>
    <row r="30" spans="1:6" x14ac:dyDescent="0.25">
      <c r="A30" s="48"/>
      <c r="B30" s="52" t="s">
        <v>39</v>
      </c>
      <c r="C30" s="53"/>
      <c r="D30" s="47"/>
      <c r="E30" s="47"/>
      <c r="F30" s="47"/>
    </row>
    <row r="31" spans="1:6" ht="25.5" x14ac:dyDescent="0.25">
      <c r="A31" s="54">
        <v>4</v>
      </c>
      <c r="B31" s="55"/>
      <c r="C31" s="56" t="s">
        <v>40</v>
      </c>
      <c r="D31" s="57">
        <f>D32</f>
        <v>47646</v>
      </c>
      <c r="E31" s="57">
        <f>E32</f>
        <v>0</v>
      </c>
      <c r="F31" s="57">
        <f>D31+E31</f>
        <v>47646</v>
      </c>
    </row>
    <row r="32" spans="1:6" ht="39" thickBot="1" x14ac:dyDescent="0.3">
      <c r="A32" s="58"/>
      <c r="B32" s="59">
        <v>42</v>
      </c>
      <c r="C32" s="60" t="s">
        <v>41</v>
      </c>
      <c r="D32" s="61">
        <f>'[2]JLP(R)FP-Ril 2. razina '!E48</f>
        <v>47646</v>
      </c>
      <c r="E32" s="61"/>
      <c r="F32" s="61">
        <f>D32+E32</f>
        <v>47646</v>
      </c>
    </row>
    <row r="33" spans="1:6" ht="15.75" thickBot="1" x14ac:dyDescent="0.3">
      <c r="A33" s="62"/>
      <c r="B33" s="63"/>
      <c r="C33" s="64" t="s">
        <v>42</v>
      </c>
      <c r="D33" s="65">
        <f>D25+D31</f>
        <v>864612</v>
      </c>
      <c r="E33" s="65">
        <f>E25+E31</f>
        <v>6614</v>
      </c>
      <c r="F33" s="66">
        <f>F25+F31</f>
        <v>871226</v>
      </c>
    </row>
  </sheetData>
  <mergeCells count="5">
    <mergeCell ref="A1:F1"/>
    <mergeCell ref="A3:F3"/>
    <mergeCell ref="A5:F5"/>
    <mergeCell ref="A7:F7"/>
    <mergeCell ref="A22:F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215F5-CB08-4317-9262-1E994E632C73}">
  <dimension ref="A1:D41"/>
  <sheetViews>
    <sheetView topLeftCell="A10" workbookViewId="0">
      <selection activeCell="D10" sqref="D10"/>
    </sheetView>
  </sheetViews>
  <sheetFormatPr defaultRowHeight="15" x14ac:dyDescent="0.25"/>
  <cols>
    <col min="1" max="4" width="25.28515625" customWidth="1"/>
    <col min="255" max="260" width="25.28515625" customWidth="1"/>
    <col min="511" max="516" width="25.28515625" customWidth="1"/>
    <col min="767" max="772" width="25.28515625" customWidth="1"/>
    <col min="1023" max="1028" width="25.28515625" customWidth="1"/>
    <col min="1279" max="1284" width="25.28515625" customWidth="1"/>
    <col min="1535" max="1540" width="25.28515625" customWidth="1"/>
    <col min="1791" max="1796" width="25.28515625" customWidth="1"/>
    <col min="2047" max="2052" width="25.28515625" customWidth="1"/>
    <col min="2303" max="2308" width="25.28515625" customWidth="1"/>
    <col min="2559" max="2564" width="25.28515625" customWidth="1"/>
    <col min="2815" max="2820" width="25.28515625" customWidth="1"/>
    <col min="3071" max="3076" width="25.28515625" customWidth="1"/>
    <col min="3327" max="3332" width="25.28515625" customWidth="1"/>
    <col min="3583" max="3588" width="25.28515625" customWidth="1"/>
    <col min="3839" max="3844" width="25.28515625" customWidth="1"/>
    <col min="4095" max="4100" width="25.28515625" customWidth="1"/>
    <col min="4351" max="4356" width="25.28515625" customWidth="1"/>
    <col min="4607" max="4612" width="25.28515625" customWidth="1"/>
    <col min="4863" max="4868" width="25.28515625" customWidth="1"/>
    <col min="5119" max="5124" width="25.28515625" customWidth="1"/>
    <col min="5375" max="5380" width="25.28515625" customWidth="1"/>
    <col min="5631" max="5636" width="25.28515625" customWidth="1"/>
    <col min="5887" max="5892" width="25.28515625" customWidth="1"/>
    <col min="6143" max="6148" width="25.28515625" customWidth="1"/>
    <col min="6399" max="6404" width="25.28515625" customWidth="1"/>
    <col min="6655" max="6660" width="25.28515625" customWidth="1"/>
    <col min="6911" max="6916" width="25.28515625" customWidth="1"/>
    <col min="7167" max="7172" width="25.28515625" customWidth="1"/>
    <col min="7423" max="7428" width="25.28515625" customWidth="1"/>
    <col min="7679" max="7684" width="25.28515625" customWidth="1"/>
    <col min="7935" max="7940" width="25.28515625" customWidth="1"/>
    <col min="8191" max="8196" width="25.28515625" customWidth="1"/>
    <col min="8447" max="8452" width="25.28515625" customWidth="1"/>
    <col min="8703" max="8708" width="25.28515625" customWidth="1"/>
    <col min="8959" max="8964" width="25.28515625" customWidth="1"/>
    <col min="9215" max="9220" width="25.28515625" customWidth="1"/>
    <col min="9471" max="9476" width="25.28515625" customWidth="1"/>
    <col min="9727" max="9732" width="25.28515625" customWidth="1"/>
    <col min="9983" max="9988" width="25.28515625" customWidth="1"/>
    <col min="10239" max="10244" width="25.28515625" customWidth="1"/>
    <col min="10495" max="10500" width="25.28515625" customWidth="1"/>
    <col min="10751" max="10756" width="25.28515625" customWidth="1"/>
    <col min="11007" max="11012" width="25.28515625" customWidth="1"/>
    <col min="11263" max="11268" width="25.28515625" customWidth="1"/>
    <col min="11519" max="11524" width="25.28515625" customWidth="1"/>
    <col min="11775" max="11780" width="25.28515625" customWidth="1"/>
    <col min="12031" max="12036" width="25.28515625" customWidth="1"/>
    <col min="12287" max="12292" width="25.28515625" customWidth="1"/>
    <col min="12543" max="12548" width="25.28515625" customWidth="1"/>
    <col min="12799" max="12804" width="25.28515625" customWidth="1"/>
    <col min="13055" max="13060" width="25.28515625" customWidth="1"/>
    <col min="13311" max="13316" width="25.28515625" customWidth="1"/>
    <col min="13567" max="13572" width="25.28515625" customWidth="1"/>
    <col min="13823" max="13828" width="25.28515625" customWidth="1"/>
    <col min="14079" max="14084" width="25.28515625" customWidth="1"/>
    <col min="14335" max="14340" width="25.28515625" customWidth="1"/>
    <col min="14591" max="14596" width="25.28515625" customWidth="1"/>
    <col min="14847" max="14852" width="25.28515625" customWidth="1"/>
    <col min="15103" max="15108" width="25.28515625" customWidth="1"/>
    <col min="15359" max="15364" width="25.28515625" customWidth="1"/>
    <col min="15615" max="15620" width="25.28515625" customWidth="1"/>
    <col min="15871" max="15876" width="25.28515625" customWidth="1"/>
    <col min="16127" max="16132" width="25.28515625" customWidth="1"/>
  </cols>
  <sheetData>
    <row r="1" spans="1:4" ht="15.75" x14ac:dyDescent="0.25">
      <c r="A1" s="163"/>
      <c r="B1" s="163"/>
      <c r="C1" s="163"/>
      <c r="D1" s="163"/>
    </row>
    <row r="2" spans="1:4" ht="18" x14ac:dyDescent="0.25">
      <c r="A2" s="1"/>
      <c r="B2" s="1"/>
      <c r="C2" s="1"/>
      <c r="D2" s="1"/>
    </row>
    <row r="3" spans="1:4" ht="15.75" x14ac:dyDescent="0.25">
      <c r="A3" s="163" t="s">
        <v>0</v>
      </c>
      <c r="B3" s="163"/>
      <c r="C3" s="163"/>
      <c r="D3" s="163"/>
    </row>
    <row r="4" spans="1:4" ht="18" x14ac:dyDescent="0.25">
      <c r="B4" s="1"/>
      <c r="C4" s="2"/>
      <c r="D4" s="2"/>
    </row>
    <row r="5" spans="1:4" ht="15.75" x14ac:dyDescent="0.25">
      <c r="A5" s="163" t="s">
        <v>21</v>
      </c>
      <c r="B5" s="163"/>
      <c r="C5" s="163"/>
      <c r="D5" s="163"/>
    </row>
    <row r="6" spans="1:4" ht="18" x14ac:dyDescent="0.25">
      <c r="A6" s="1"/>
      <c r="B6" s="1"/>
      <c r="C6" s="2"/>
      <c r="D6" s="2"/>
    </row>
    <row r="7" spans="1:4" ht="15.75" x14ac:dyDescent="0.25">
      <c r="A7" s="163" t="s">
        <v>107</v>
      </c>
      <c r="B7" s="163"/>
      <c r="C7" s="163"/>
      <c r="D7" s="163"/>
    </row>
    <row r="8" spans="1:4" ht="18" x14ac:dyDescent="0.25">
      <c r="A8" s="1"/>
      <c r="B8" s="1"/>
      <c r="C8" s="2"/>
      <c r="D8" s="2"/>
    </row>
    <row r="9" spans="1:4" ht="15.75" thickBot="1" x14ac:dyDescent="0.3">
      <c r="A9" s="34" t="s">
        <v>43</v>
      </c>
      <c r="B9" s="34" t="s">
        <v>25</v>
      </c>
      <c r="C9" s="34" t="s">
        <v>102</v>
      </c>
      <c r="D9" s="34" t="s">
        <v>103</v>
      </c>
    </row>
    <row r="10" spans="1:4" ht="15.75" thickBot="1" x14ac:dyDescent="0.3">
      <c r="A10" s="67" t="s">
        <v>2</v>
      </c>
      <c r="B10" s="39">
        <f>B11+B13+B15+B17+B19+B21</f>
        <v>864612</v>
      </c>
      <c r="C10" s="39">
        <f>C11+C13+C15+C17+C19+C21</f>
        <v>6614</v>
      </c>
      <c r="D10" s="39">
        <f>B10+C10</f>
        <v>871226</v>
      </c>
    </row>
    <row r="11" spans="1:4" x14ac:dyDescent="0.25">
      <c r="A11" s="68" t="s">
        <v>44</v>
      </c>
      <c r="B11" s="69">
        <f>B12</f>
        <v>54682</v>
      </c>
      <c r="C11" s="69">
        <f>C12</f>
        <v>0</v>
      </c>
      <c r="D11" s="69">
        <f>D12</f>
        <v>54682</v>
      </c>
    </row>
    <row r="12" spans="1:4" ht="15.75" thickBot="1" x14ac:dyDescent="0.3">
      <c r="A12" s="53" t="s">
        <v>45</v>
      </c>
      <c r="B12" s="47">
        <f>'[2]JLP(R)FP-Ril 2. razina '!D8</f>
        <v>54682</v>
      </c>
      <c r="C12" s="47"/>
      <c r="D12" s="47">
        <f t="shared" ref="D12:D20" si="0">B12+C12</f>
        <v>54682</v>
      </c>
    </row>
    <row r="13" spans="1:4" ht="15.75" thickBot="1" x14ac:dyDescent="0.3">
      <c r="A13" s="56" t="s">
        <v>46</v>
      </c>
      <c r="B13" s="69">
        <f>B14</f>
        <v>40</v>
      </c>
      <c r="C13" s="69">
        <v>0</v>
      </c>
      <c r="D13" s="39">
        <f t="shared" si="0"/>
        <v>40</v>
      </c>
    </row>
    <row r="14" spans="1:4" ht="15.75" thickBot="1" x14ac:dyDescent="0.3">
      <c r="A14" s="70" t="s">
        <v>47</v>
      </c>
      <c r="B14" s="47">
        <f>'[2]JLP(R)FP-Ril 2. razina '!D10</f>
        <v>40</v>
      </c>
      <c r="C14" s="47"/>
      <c r="D14" s="47">
        <f t="shared" si="0"/>
        <v>40</v>
      </c>
    </row>
    <row r="15" spans="1:4" ht="26.25" thickBot="1" x14ac:dyDescent="0.3">
      <c r="A15" s="44" t="s">
        <v>48</v>
      </c>
      <c r="B15" s="69">
        <f>B16</f>
        <v>34375</v>
      </c>
      <c r="C15" s="69">
        <f>C16</f>
        <v>0</v>
      </c>
      <c r="D15" s="39">
        <f t="shared" si="0"/>
        <v>34375</v>
      </c>
    </row>
    <row r="16" spans="1:4" ht="26.25" thickBot="1" x14ac:dyDescent="0.3">
      <c r="A16" s="72" t="s">
        <v>49</v>
      </c>
      <c r="B16" s="47">
        <f>'[2]JLP(R)FP-Ril 2. razina '!D11</f>
        <v>34375</v>
      </c>
      <c r="C16" s="47"/>
      <c r="D16" s="47">
        <f t="shared" si="0"/>
        <v>34375</v>
      </c>
    </row>
    <row r="17" spans="1:4" ht="15.75" thickBot="1" x14ac:dyDescent="0.3">
      <c r="A17" s="73" t="s">
        <v>50</v>
      </c>
      <c r="B17" s="69">
        <f>B18</f>
        <v>723708</v>
      </c>
      <c r="C17" s="69">
        <f>C18</f>
        <v>0</v>
      </c>
      <c r="D17" s="39">
        <f t="shared" si="0"/>
        <v>723708</v>
      </c>
    </row>
    <row r="18" spans="1:4" ht="15.75" thickBot="1" x14ac:dyDescent="0.3">
      <c r="A18" s="53" t="s">
        <v>51</v>
      </c>
      <c r="B18" s="47">
        <f>'[2]JLP(R)FP-Ril 2. razina '!D9+'[2]JLP(R)FP-Ril 2. razina '!D13</f>
        <v>723708</v>
      </c>
      <c r="C18" s="47"/>
      <c r="D18" s="47">
        <f t="shared" si="0"/>
        <v>723708</v>
      </c>
    </row>
    <row r="19" spans="1:4" ht="15.75" thickBot="1" x14ac:dyDescent="0.3">
      <c r="A19" s="73" t="s">
        <v>52</v>
      </c>
      <c r="B19" s="69">
        <f>B20</f>
        <v>1991</v>
      </c>
      <c r="C19" s="69">
        <f>C20</f>
        <v>0</v>
      </c>
      <c r="D19" s="39">
        <f t="shared" si="0"/>
        <v>1991</v>
      </c>
    </row>
    <row r="20" spans="1:4" x14ac:dyDescent="0.25">
      <c r="A20" s="53" t="s">
        <v>53</v>
      </c>
      <c r="B20" s="47">
        <f>'[2]JLP(R)FP-Ril 2. razina '!D12</f>
        <v>1991</v>
      </c>
      <c r="C20" s="47"/>
      <c r="D20" s="47">
        <f t="shared" si="0"/>
        <v>1991</v>
      </c>
    </row>
    <row r="21" spans="1:4" x14ac:dyDescent="0.25">
      <c r="A21" s="75" t="s">
        <v>54</v>
      </c>
      <c r="B21" s="69">
        <f>B22</f>
        <v>49816</v>
      </c>
      <c r="C21" s="157">
        <f>C22</f>
        <v>6614</v>
      </c>
      <c r="D21" s="158">
        <f>D22</f>
        <v>56430</v>
      </c>
    </row>
    <row r="22" spans="1:4" ht="25.5" x14ac:dyDescent="0.25">
      <c r="A22" s="76" t="s">
        <v>55</v>
      </c>
      <c r="B22" s="47">
        <f>'[2]JLP(R)FP-Ril 2. razina '!D14</f>
        <v>49816</v>
      </c>
      <c r="C22" s="47">
        <v>6614</v>
      </c>
      <c r="D22" s="74">
        <f>B22+C22</f>
        <v>56430</v>
      </c>
    </row>
    <row r="23" spans="1:4" x14ac:dyDescent="0.25">
      <c r="A23" s="77"/>
      <c r="B23" s="51"/>
      <c r="C23" s="51"/>
      <c r="D23" s="78"/>
    </row>
    <row r="24" spans="1:4" x14ac:dyDescent="0.25">
      <c r="A24" s="77"/>
      <c r="B24" s="51"/>
      <c r="C24" s="51"/>
      <c r="D24" s="78"/>
    </row>
    <row r="26" spans="1:4" ht="15.75" x14ac:dyDescent="0.25">
      <c r="A26" s="163" t="s">
        <v>108</v>
      </c>
      <c r="B26" s="163"/>
      <c r="C26" s="163"/>
      <c r="D26" s="163"/>
    </row>
    <row r="27" spans="1:4" ht="18" x14ac:dyDescent="0.25">
      <c r="A27" s="1"/>
      <c r="B27" s="1"/>
      <c r="C27" s="2"/>
      <c r="D27" s="2"/>
    </row>
    <row r="28" spans="1:4" x14ac:dyDescent="0.25">
      <c r="A28" s="79" t="s">
        <v>43</v>
      </c>
      <c r="B28" s="34" t="s">
        <v>25</v>
      </c>
      <c r="C28" s="34" t="s">
        <v>102</v>
      </c>
      <c r="D28" s="34" t="s">
        <v>103</v>
      </c>
    </row>
    <row r="29" spans="1:4" x14ac:dyDescent="0.25">
      <c r="A29" s="73" t="s">
        <v>5</v>
      </c>
      <c r="B29" s="81">
        <f>B30+B32+B34+B36+B38+B40</f>
        <v>864612</v>
      </c>
      <c r="C29" s="81">
        <f>C30+C32+C34+C36+C38+C40</f>
        <v>6614</v>
      </c>
      <c r="D29" s="81">
        <f>D30+D32+D34+D36+D38+D40</f>
        <v>871226</v>
      </c>
    </row>
    <row r="30" spans="1:4" x14ac:dyDescent="0.25">
      <c r="A30" s="68" t="s">
        <v>44</v>
      </c>
      <c r="B30" s="69">
        <f>B31</f>
        <v>54682</v>
      </c>
      <c r="C30" s="69">
        <f>C31</f>
        <v>0</v>
      </c>
      <c r="D30" s="69">
        <f>D31</f>
        <v>54682</v>
      </c>
    </row>
    <row r="31" spans="1:4" x14ac:dyDescent="0.25">
      <c r="A31" s="53" t="s">
        <v>45</v>
      </c>
      <c r="B31" s="47">
        <f>'[2]JLP(R)FP-Ril 2. razina '!G49</f>
        <v>54682</v>
      </c>
      <c r="C31" s="47"/>
      <c r="D31" s="74">
        <f>B31+C31</f>
        <v>54682</v>
      </c>
    </row>
    <row r="32" spans="1:4" x14ac:dyDescent="0.25">
      <c r="A32" s="56" t="s">
        <v>46</v>
      </c>
      <c r="B32" s="69">
        <f>B33</f>
        <v>40</v>
      </c>
      <c r="C32" s="69">
        <f>C33</f>
        <v>0</v>
      </c>
      <c r="D32" s="69">
        <f>D33</f>
        <v>40</v>
      </c>
    </row>
    <row r="33" spans="1:4" x14ac:dyDescent="0.25">
      <c r="A33" s="70" t="s">
        <v>47</v>
      </c>
      <c r="B33" s="47">
        <f>'[2]JLP(R)FP-Ril 2. razina '!H49</f>
        <v>40</v>
      </c>
      <c r="C33" s="47"/>
      <c r="D33" s="74">
        <f>B33+C33</f>
        <v>40</v>
      </c>
    </row>
    <row r="34" spans="1:4" ht="25.5" x14ac:dyDescent="0.25">
      <c r="A34" s="44" t="s">
        <v>48</v>
      </c>
      <c r="B34" s="69">
        <f>B35</f>
        <v>34375</v>
      </c>
      <c r="C34" s="69">
        <f>C35</f>
        <v>0</v>
      </c>
      <c r="D34" s="69">
        <f>D35</f>
        <v>34375</v>
      </c>
    </row>
    <row r="35" spans="1:4" ht="25.5" x14ac:dyDescent="0.25">
      <c r="A35" s="72" t="s">
        <v>49</v>
      </c>
      <c r="B35" s="47">
        <f>'[2]JLP(R)FP-Ril 2. razina '!I49</f>
        <v>34375</v>
      </c>
      <c r="C35" s="47"/>
      <c r="D35" s="74">
        <f>B35+C35</f>
        <v>34375</v>
      </c>
    </row>
    <row r="36" spans="1:4" x14ac:dyDescent="0.25">
      <c r="A36" s="73" t="s">
        <v>50</v>
      </c>
      <c r="B36" s="69">
        <f>B37</f>
        <v>723708</v>
      </c>
      <c r="C36" s="69">
        <f>C37</f>
        <v>0</v>
      </c>
      <c r="D36" s="69">
        <f>D37</f>
        <v>723708</v>
      </c>
    </row>
    <row r="37" spans="1:4" x14ac:dyDescent="0.25">
      <c r="A37" s="53" t="s">
        <v>51</v>
      </c>
      <c r="B37" s="47">
        <f>'[2]JLP(R)FP-Ril 2. razina '!F49+'[2]JLP(R)FP-Ril 2. razina '!K49</f>
        <v>723708</v>
      </c>
      <c r="C37" s="47"/>
      <c r="D37" s="74">
        <f>B37+C37</f>
        <v>723708</v>
      </c>
    </row>
    <row r="38" spans="1:4" x14ac:dyDescent="0.25">
      <c r="A38" s="73" t="s">
        <v>52</v>
      </c>
      <c r="B38" s="69">
        <f>B39</f>
        <v>1991</v>
      </c>
      <c r="C38" s="69">
        <f>C39</f>
        <v>0</v>
      </c>
      <c r="D38" s="69">
        <f>D39</f>
        <v>1991</v>
      </c>
    </row>
    <row r="39" spans="1:4" x14ac:dyDescent="0.25">
      <c r="A39" s="53" t="s">
        <v>53</v>
      </c>
      <c r="B39" s="47">
        <f>'[2]JLP(R)FP-Ril 2. razina '!L49</f>
        <v>1991</v>
      </c>
      <c r="C39" s="47"/>
      <c r="D39" s="74">
        <f>B39+C39</f>
        <v>1991</v>
      </c>
    </row>
    <row r="40" spans="1:4" x14ac:dyDescent="0.25">
      <c r="A40" s="75" t="s">
        <v>54</v>
      </c>
      <c r="B40" s="69">
        <f>B41</f>
        <v>49816</v>
      </c>
      <c r="C40" s="157">
        <f>C41</f>
        <v>6614</v>
      </c>
      <c r="D40" s="158">
        <f>D41</f>
        <v>56430</v>
      </c>
    </row>
    <row r="41" spans="1:4" ht="25.5" x14ac:dyDescent="0.25">
      <c r="A41" s="76" t="s">
        <v>55</v>
      </c>
      <c r="B41" s="47">
        <f>'[2]JLP(R)FP-Ril 2. razina '!J49</f>
        <v>49816</v>
      </c>
      <c r="C41" s="47">
        <v>6614</v>
      </c>
      <c r="D41" s="74">
        <f>B41+C41</f>
        <v>56430</v>
      </c>
    </row>
  </sheetData>
  <mergeCells count="5">
    <mergeCell ref="A1:D1"/>
    <mergeCell ref="A3:D3"/>
    <mergeCell ref="A5:D5"/>
    <mergeCell ref="A7:D7"/>
    <mergeCell ref="A26:D2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D4220-0E62-4E94-ABBA-FBA165F26E91}">
  <dimension ref="A1:V18"/>
  <sheetViews>
    <sheetView workbookViewId="0">
      <selection activeCell="E12" sqref="E12"/>
    </sheetView>
  </sheetViews>
  <sheetFormatPr defaultRowHeight="15.75" x14ac:dyDescent="0.25"/>
  <cols>
    <col min="1" max="1" width="18.42578125" style="127" customWidth="1"/>
    <col min="2" max="2" width="33.42578125" style="128" customWidth="1"/>
    <col min="3" max="3" width="21.140625" style="83" customWidth="1"/>
    <col min="4" max="4" width="20.5703125" style="90" customWidth="1"/>
    <col min="5" max="5" width="23" style="83" customWidth="1"/>
    <col min="6" max="6" width="16.7109375" style="83" hidden="1" customWidth="1"/>
    <col min="7" max="7" width="10.42578125" style="83" customWidth="1"/>
    <col min="8" max="8" width="9.140625" style="83"/>
    <col min="9" max="12" width="14.85546875" style="83" bestFit="1" customWidth="1"/>
    <col min="13" max="13" width="13.7109375" style="83" bestFit="1" customWidth="1"/>
    <col min="14" max="14" width="9.5703125" style="83" bestFit="1" customWidth="1"/>
    <col min="15" max="16" width="13.7109375" style="83" bestFit="1" customWidth="1"/>
    <col min="17" max="18" width="12.42578125" style="83" bestFit="1" customWidth="1"/>
    <col min="19" max="20" width="9.28515625" style="83" bestFit="1" customWidth="1"/>
    <col min="21" max="22" width="14.85546875" style="83" bestFit="1" customWidth="1"/>
    <col min="23" max="254" width="9.140625" style="83"/>
    <col min="255" max="255" width="18.42578125" style="83" customWidth="1"/>
    <col min="256" max="256" width="33.42578125" style="83" customWidth="1"/>
    <col min="257" max="258" width="22.28515625" style="83" customWidth="1"/>
    <col min="259" max="259" width="21.140625" style="83" customWidth="1"/>
    <col min="260" max="260" width="20.5703125" style="83" customWidth="1"/>
    <col min="261" max="261" width="23" style="83" customWidth="1"/>
    <col min="262" max="262" width="0" style="83" hidden="1" customWidth="1"/>
    <col min="263" max="263" width="10.42578125" style="83" customWidth="1"/>
    <col min="264" max="264" width="9.140625" style="83"/>
    <col min="265" max="268" width="14.85546875" style="83" bestFit="1" customWidth="1"/>
    <col min="269" max="269" width="13.7109375" style="83" bestFit="1" customWidth="1"/>
    <col min="270" max="270" width="9.5703125" style="83" bestFit="1" customWidth="1"/>
    <col min="271" max="272" width="13.7109375" style="83" bestFit="1" customWidth="1"/>
    <col min="273" max="274" width="12.42578125" style="83" bestFit="1" customWidth="1"/>
    <col min="275" max="276" width="9.28515625" style="83" bestFit="1" customWidth="1"/>
    <col min="277" max="278" width="14.85546875" style="83" bestFit="1" customWidth="1"/>
    <col min="279" max="510" width="9.140625" style="83"/>
    <col min="511" max="511" width="18.42578125" style="83" customWidth="1"/>
    <col min="512" max="512" width="33.42578125" style="83" customWidth="1"/>
    <col min="513" max="514" width="22.28515625" style="83" customWidth="1"/>
    <col min="515" max="515" width="21.140625" style="83" customWidth="1"/>
    <col min="516" max="516" width="20.5703125" style="83" customWidth="1"/>
    <col min="517" max="517" width="23" style="83" customWidth="1"/>
    <col min="518" max="518" width="0" style="83" hidden="1" customWidth="1"/>
    <col min="519" max="519" width="10.42578125" style="83" customWidth="1"/>
    <col min="520" max="520" width="9.140625" style="83"/>
    <col min="521" max="524" width="14.85546875" style="83" bestFit="1" customWidth="1"/>
    <col min="525" max="525" width="13.7109375" style="83" bestFit="1" customWidth="1"/>
    <col min="526" max="526" width="9.5703125" style="83" bestFit="1" customWidth="1"/>
    <col min="527" max="528" width="13.7109375" style="83" bestFit="1" customWidth="1"/>
    <col min="529" max="530" width="12.42578125" style="83" bestFit="1" customWidth="1"/>
    <col min="531" max="532" width="9.28515625" style="83" bestFit="1" customWidth="1"/>
    <col min="533" max="534" width="14.85546875" style="83" bestFit="1" customWidth="1"/>
    <col min="535" max="766" width="9.140625" style="83"/>
    <col min="767" max="767" width="18.42578125" style="83" customWidth="1"/>
    <col min="768" max="768" width="33.42578125" style="83" customWidth="1"/>
    <col min="769" max="770" width="22.28515625" style="83" customWidth="1"/>
    <col min="771" max="771" width="21.140625" style="83" customWidth="1"/>
    <col min="772" max="772" width="20.5703125" style="83" customWidth="1"/>
    <col min="773" max="773" width="23" style="83" customWidth="1"/>
    <col min="774" max="774" width="0" style="83" hidden="1" customWidth="1"/>
    <col min="775" max="775" width="10.42578125" style="83" customWidth="1"/>
    <col min="776" max="776" width="9.140625" style="83"/>
    <col min="777" max="780" width="14.85546875" style="83" bestFit="1" customWidth="1"/>
    <col min="781" max="781" width="13.7109375" style="83" bestFit="1" customWidth="1"/>
    <col min="782" max="782" width="9.5703125" style="83" bestFit="1" customWidth="1"/>
    <col min="783" max="784" width="13.7109375" style="83" bestFit="1" customWidth="1"/>
    <col min="785" max="786" width="12.42578125" style="83" bestFit="1" customWidth="1"/>
    <col min="787" max="788" width="9.28515625" style="83" bestFit="1" customWidth="1"/>
    <col min="789" max="790" width="14.85546875" style="83" bestFit="1" customWidth="1"/>
    <col min="791" max="1022" width="9.140625" style="83"/>
    <col min="1023" max="1023" width="18.42578125" style="83" customWidth="1"/>
    <col min="1024" max="1024" width="33.42578125" style="83" customWidth="1"/>
    <col min="1025" max="1026" width="22.28515625" style="83" customWidth="1"/>
    <col min="1027" max="1027" width="21.140625" style="83" customWidth="1"/>
    <col min="1028" max="1028" width="20.5703125" style="83" customWidth="1"/>
    <col min="1029" max="1029" width="23" style="83" customWidth="1"/>
    <col min="1030" max="1030" width="0" style="83" hidden="1" customWidth="1"/>
    <col min="1031" max="1031" width="10.42578125" style="83" customWidth="1"/>
    <col min="1032" max="1032" width="9.140625" style="83"/>
    <col min="1033" max="1036" width="14.85546875" style="83" bestFit="1" customWidth="1"/>
    <col min="1037" max="1037" width="13.7109375" style="83" bestFit="1" customWidth="1"/>
    <col min="1038" max="1038" width="9.5703125" style="83" bestFit="1" customWidth="1"/>
    <col min="1039" max="1040" width="13.7109375" style="83" bestFit="1" customWidth="1"/>
    <col min="1041" max="1042" width="12.42578125" style="83" bestFit="1" customWidth="1"/>
    <col min="1043" max="1044" width="9.28515625" style="83" bestFit="1" customWidth="1"/>
    <col min="1045" max="1046" width="14.85546875" style="83" bestFit="1" customWidth="1"/>
    <col min="1047" max="1278" width="9.140625" style="83"/>
    <col min="1279" max="1279" width="18.42578125" style="83" customWidth="1"/>
    <col min="1280" max="1280" width="33.42578125" style="83" customWidth="1"/>
    <col min="1281" max="1282" width="22.28515625" style="83" customWidth="1"/>
    <col min="1283" max="1283" width="21.140625" style="83" customWidth="1"/>
    <col min="1284" max="1284" width="20.5703125" style="83" customWidth="1"/>
    <col min="1285" max="1285" width="23" style="83" customWidth="1"/>
    <col min="1286" max="1286" width="0" style="83" hidden="1" customWidth="1"/>
    <col min="1287" max="1287" width="10.42578125" style="83" customWidth="1"/>
    <col min="1288" max="1288" width="9.140625" style="83"/>
    <col min="1289" max="1292" width="14.85546875" style="83" bestFit="1" customWidth="1"/>
    <col min="1293" max="1293" width="13.7109375" style="83" bestFit="1" customWidth="1"/>
    <col min="1294" max="1294" width="9.5703125" style="83" bestFit="1" customWidth="1"/>
    <col min="1295" max="1296" width="13.7109375" style="83" bestFit="1" customWidth="1"/>
    <col min="1297" max="1298" width="12.42578125" style="83" bestFit="1" customWidth="1"/>
    <col min="1299" max="1300" width="9.28515625" style="83" bestFit="1" customWidth="1"/>
    <col min="1301" max="1302" width="14.85546875" style="83" bestFit="1" customWidth="1"/>
    <col min="1303" max="1534" width="9.140625" style="83"/>
    <col min="1535" max="1535" width="18.42578125" style="83" customWidth="1"/>
    <col min="1536" max="1536" width="33.42578125" style="83" customWidth="1"/>
    <col min="1537" max="1538" width="22.28515625" style="83" customWidth="1"/>
    <col min="1539" max="1539" width="21.140625" style="83" customWidth="1"/>
    <col min="1540" max="1540" width="20.5703125" style="83" customWidth="1"/>
    <col min="1541" max="1541" width="23" style="83" customWidth="1"/>
    <col min="1542" max="1542" width="0" style="83" hidden="1" customWidth="1"/>
    <col min="1543" max="1543" width="10.42578125" style="83" customWidth="1"/>
    <col min="1544" max="1544" width="9.140625" style="83"/>
    <col min="1545" max="1548" width="14.85546875" style="83" bestFit="1" customWidth="1"/>
    <col min="1549" max="1549" width="13.7109375" style="83" bestFit="1" customWidth="1"/>
    <col min="1550" max="1550" width="9.5703125" style="83" bestFit="1" customWidth="1"/>
    <col min="1551" max="1552" width="13.7109375" style="83" bestFit="1" customWidth="1"/>
    <col min="1553" max="1554" width="12.42578125" style="83" bestFit="1" customWidth="1"/>
    <col min="1555" max="1556" width="9.28515625" style="83" bestFit="1" customWidth="1"/>
    <col min="1557" max="1558" width="14.85546875" style="83" bestFit="1" customWidth="1"/>
    <col min="1559" max="1790" width="9.140625" style="83"/>
    <col min="1791" max="1791" width="18.42578125" style="83" customWidth="1"/>
    <col min="1792" max="1792" width="33.42578125" style="83" customWidth="1"/>
    <col min="1793" max="1794" width="22.28515625" style="83" customWidth="1"/>
    <col min="1795" max="1795" width="21.140625" style="83" customWidth="1"/>
    <col min="1796" max="1796" width="20.5703125" style="83" customWidth="1"/>
    <col min="1797" max="1797" width="23" style="83" customWidth="1"/>
    <col min="1798" max="1798" width="0" style="83" hidden="1" customWidth="1"/>
    <col min="1799" max="1799" width="10.42578125" style="83" customWidth="1"/>
    <col min="1800" max="1800" width="9.140625" style="83"/>
    <col min="1801" max="1804" width="14.85546875" style="83" bestFit="1" customWidth="1"/>
    <col min="1805" max="1805" width="13.7109375" style="83" bestFit="1" customWidth="1"/>
    <col min="1806" max="1806" width="9.5703125" style="83" bestFit="1" customWidth="1"/>
    <col min="1807" max="1808" width="13.7109375" style="83" bestFit="1" customWidth="1"/>
    <col min="1809" max="1810" width="12.42578125" style="83" bestFit="1" customWidth="1"/>
    <col min="1811" max="1812" width="9.28515625" style="83" bestFit="1" customWidth="1"/>
    <col min="1813" max="1814" width="14.85546875" style="83" bestFit="1" customWidth="1"/>
    <col min="1815" max="2046" width="9.140625" style="83"/>
    <col min="2047" max="2047" width="18.42578125" style="83" customWidth="1"/>
    <col min="2048" max="2048" width="33.42578125" style="83" customWidth="1"/>
    <col min="2049" max="2050" width="22.28515625" style="83" customWidth="1"/>
    <col min="2051" max="2051" width="21.140625" style="83" customWidth="1"/>
    <col min="2052" max="2052" width="20.5703125" style="83" customWidth="1"/>
    <col min="2053" max="2053" width="23" style="83" customWidth="1"/>
    <col min="2054" max="2054" width="0" style="83" hidden="1" customWidth="1"/>
    <col min="2055" max="2055" width="10.42578125" style="83" customWidth="1"/>
    <col min="2056" max="2056" width="9.140625" style="83"/>
    <col min="2057" max="2060" width="14.85546875" style="83" bestFit="1" customWidth="1"/>
    <col min="2061" max="2061" width="13.7109375" style="83" bestFit="1" customWidth="1"/>
    <col min="2062" max="2062" width="9.5703125" style="83" bestFit="1" customWidth="1"/>
    <col min="2063" max="2064" width="13.7109375" style="83" bestFit="1" customWidth="1"/>
    <col min="2065" max="2066" width="12.42578125" style="83" bestFit="1" customWidth="1"/>
    <col min="2067" max="2068" width="9.28515625" style="83" bestFit="1" customWidth="1"/>
    <col min="2069" max="2070" width="14.85546875" style="83" bestFit="1" customWidth="1"/>
    <col min="2071" max="2302" width="9.140625" style="83"/>
    <col min="2303" max="2303" width="18.42578125" style="83" customWidth="1"/>
    <col min="2304" max="2304" width="33.42578125" style="83" customWidth="1"/>
    <col min="2305" max="2306" width="22.28515625" style="83" customWidth="1"/>
    <col min="2307" max="2307" width="21.140625" style="83" customWidth="1"/>
    <col min="2308" max="2308" width="20.5703125" style="83" customWidth="1"/>
    <col min="2309" max="2309" width="23" style="83" customWidth="1"/>
    <col min="2310" max="2310" width="0" style="83" hidden="1" customWidth="1"/>
    <col min="2311" max="2311" width="10.42578125" style="83" customWidth="1"/>
    <col min="2312" max="2312" width="9.140625" style="83"/>
    <col min="2313" max="2316" width="14.85546875" style="83" bestFit="1" customWidth="1"/>
    <col min="2317" max="2317" width="13.7109375" style="83" bestFit="1" customWidth="1"/>
    <col min="2318" max="2318" width="9.5703125" style="83" bestFit="1" customWidth="1"/>
    <col min="2319" max="2320" width="13.7109375" style="83" bestFit="1" customWidth="1"/>
    <col min="2321" max="2322" width="12.42578125" style="83" bestFit="1" customWidth="1"/>
    <col min="2323" max="2324" width="9.28515625" style="83" bestFit="1" customWidth="1"/>
    <col min="2325" max="2326" width="14.85546875" style="83" bestFit="1" customWidth="1"/>
    <col min="2327" max="2558" width="9.140625" style="83"/>
    <col min="2559" max="2559" width="18.42578125" style="83" customWidth="1"/>
    <col min="2560" max="2560" width="33.42578125" style="83" customWidth="1"/>
    <col min="2561" max="2562" width="22.28515625" style="83" customWidth="1"/>
    <col min="2563" max="2563" width="21.140625" style="83" customWidth="1"/>
    <col min="2564" max="2564" width="20.5703125" style="83" customWidth="1"/>
    <col min="2565" max="2565" width="23" style="83" customWidth="1"/>
    <col min="2566" max="2566" width="0" style="83" hidden="1" customWidth="1"/>
    <col min="2567" max="2567" width="10.42578125" style="83" customWidth="1"/>
    <col min="2568" max="2568" width="9.140625" style="83"/>
    <col min="2569" max="2572" width="14.85546875" style="83" bestFit="1" customWidth="1"/>
    <col min="2573" max="2573" width="13.7109375" style="83" bestFit="1" customWidth="1"/>
    <col min="2574" max="2574" width="9.5703125" style="83" bestFit="1" customWidth="1"/>
    <col min="2575" max="2576" width="13.7109375" style="83" bestFit="1" customWidth="1"/>
    <col min="2577" max="2578" width="12.42578125" style="83" bestFit="1" customWidth="1"/>
    <col min="2579" max="2580" width="9.28515625" style="83" bestFit="1" customWidth="1"/>
    <col min="2581" max="2582" width="14.85546875" style="83" bestFit="1" customWidth="1"/>
    <col min="2583" max="2814" width="9.140625" style="83"/>
    <col min="2815" max="2815" width="18.42578125" style="83" customWidth="1"/>
    <col min="2816" max="2816" width="33.42578125" style="83" customWidth="1"/>
    <col min="2817" max="2818" width="22.28515625" style="83" customWidth="1"/>
    <col min="2819" max="2819" width="21.140625" style="83" customWidth="1"/>
    <col min="2820" max="2820" width="20.5703125" style="83" customWidth="1"/>
    <col min="2821" max="2821" width="23" style="83" customWidth="1"/>
    <col min="2822" max="2822" width="0" style="83" hidden="1" customWidth="1"/>
    <col min="2823" max="2823" width="10.42578125" style="83" customWidth="1"/>
    <col min="2824" max="2824" width="9.140625" style="83"/>
    <col min="2825" max="2828" width="14.85546875" style="83" bestFit="1" customWidth="1"/>
    <col min="2829" max="2829" width="13.7109375" style="83" bestFit="1" customWidth="1"/>
    <col min="2830" max="2830" width="9.5703125" style="83" bestFit="1" customWidth="1"/>
    <col min="2831" max="2832" width="13.7109375" style="83" bestFit="1" customWidth="1"/>
    <col min="2833" max="2834" width="12.42578125" style="83" bestFit="1" customWidth="1"/>
    <col min="2835" max="2836" width="9.28515625" style="83" bestFit="1" customWidth="1"/>
    <col min="2837" max="2838" width="14.85546875" style="83" bestFit="1" customWidth="1"/>
    <col min="2839" max="3070" width="9.140625" style="83"/>
    <col min="3071" max="3071" width="18.42578125" style="83" customWidth="1"/>
    <col min="3072" max="3072" width="33.42578125" style="83" customWidth="1"/>
    <col min="3073" max="3074" width="22.28515625" style="83" customWidth="1"/>
    <col min="3075" max="3075" width="21.140625" style="83" customWidth="1"/>
    <col min="3076" max="3076" width="20.5703125" style="83" customWidth="1"/>
    <col min="3077" max="3077" width="23" style="83" customWidth="1"/>
    <col min="3078" max="3078" width="0" style="83" hidden="1" customWidth="1"/>
    <col min="3079" max="3079" width="10.42578125" style="83" customWidth="1"/>
    <col min="3080" max="3080" width="9.140625" style="83"/>
    <col min="3081" max="3084" width="14.85546875" style="83" bestFit="1" customWidth="1"/>
    <col min="3085" max="3085" width="13.7109375" style="83" bestFit="1" customWidth="1"/>
    <col min="3086" max="3086" width="9.5703125" style="83" bestFit="1" customWidth="1"/>
    <col min="3087" max="3088" width="13.7109375" style="83" bestFit="1" customWidth="1"/>
    <col min="3089" max="3090" width="12.42578125" style="83" bestFit="1" customWidth="1"/>
    <col min="3091" max="3092" width="9.28515625" style="83" bestFit="1" customWidth="1"/>
    <col min="3093" max="3094" width="14.85546875" style="83" bestFit="1" customWidth="1"/>
    <col min="3095" max="3326" width="9.140625" style="83"/>
    <col min="3327" max="3327" width="18.42578125" style="83" customWidth="1"/>
    <col min="3328" max="3328" width="33.42578125" style="83" customWidth="1"/>
    <col min="3329" max="3330" width="22.28515625" style="83" customWidth="1"/>
    <col min="3331" max="3331" width="21.140625" style="83" customWidth="1"/>
    <col min="3332" max="3332" width="20.5703125" style="83" customWidth="1"/>
    <col min="3333" max="3333" width="23" style="83" customWidth="1"/>
    <col min="3334" max="3334" width="0" style="83" hidden="1" customWidth="1"/>
    <col min="3335" max="3335" width="10.42578125" style="83" customWidth="1"/>
    <col min="3336" max="3336" width="9.140625" style="83"/>
    <col min="3337" max="3340" width="14.85546875" style="83" bestFit="1" customWidth="1"/>
    <col min="3341" max="3341" width="13.7109375" style="83" bestFit="1" customWidth="1"/>
    <col min="3342" max="3342" width="9.5703125" style="83" bestFit="1" customWidth="1"/>
    <col min="3343" max="3344" width="13.7109375" style="83" bestFit="1" customWidth="1"/>
    <col min="3345" max="3346" width="12.42578125" style="83" bestFit="1" customWidth="1"/>
    <col min="3347" max="3348" width="9.28515625" style="83" bestFit="1" customWidth="1"/>
    <col min="3349" max="3350" width="14.85546875" style="83" bestFit="1" customWidth="1"/>
    <col min="3351" max="3582" width="9.140625" style="83"/>
    <col min="3583" max="3583" width="18.42578125" style="83" customWidth="1"/>
    <col min="3584" max="3584" width="33.42578125" style="83" customWidth="1"/>
    <col min="3585" max="3586" width="22.28515625" style="83" customWidth="1"/>
    <col min="3587" max="3587" width="21.140625" style="83" customWidth="1"/>
    <col min="3588" max="3588" width="20.5703125" style="83" customWidth="1"/>
    <col min="3589" max="3589" width="23" style="83" customWidth="1"/>
    <col min="3590" max="3590" width="0" style="83" hidden="1" customWidth="1"/>
    <col min="3591" max="3591" width="10.42578125" style="83" customWidth="1"/>
    <col min="3592" max="3592" width="9.140625" style="83"/>
    <col min="3593" max="3596" width="14.85546875" style="83" bestFit="1" customWidth="1"/>
    <col min="3597" max="3597" width="13.7109375" style="83" bestFit="1" customWidth="1"/>
    <col min="3598" max="3598" width="9.5703125" style="83" bestFit="1" customWidth="1"/>
    <col min="3599" max="3600" width="13.7109375" style="83" bestFit="1" customWidth="1"/>
    <col min="3601" max="3602" width="12.42578125" style="83" bestFit="1" customWidth="1"/>
    <col min="3603" max="3604" width="9.28515625" style="83" bestFit="1" customWidth="1"/>
    <col min="3605" max="3606" width="14.85546875" style="83" bestFit="1" customWidth="1"/>
    <col min="3607" max="3838" width="9.140625" style="83"/>
    <col min="3839" max="3839" width="18.42578125" style="83" customWidth="1"/>
    <col min="3840" max="3840" width="33.42578125" style="83" customWidth="1"/>
    <col min="3841" max="3842" width="22.28515625" style="83" customWidth="1"/>
    <col min="3843" max="3843" width="21.140625" style="83" customWidth="1"/>
    <col min="3844" max="3844" width="20.5703125" style="83" customWidth="1"/>
    <col min="3845" max="3845" width="23" style="83" customWidth="1"/>
    <col min="3846" max="3846" width="0" style="83" hidden="1" customWidth="1"/>
    <col min="3847" max="3847" width="10.42578125" style="83" customWidth="1"/>
    <col min="3848" max="3848" width="9.140625" style="83"/>
    <col min="3849" max="3852" width="14.85546875" style="83" bestFit="1" customWidth="1"/>
    <col min="3853" max="3853" width="13.7109375" style="83" bestFit="1" customWidth="1"/>
    <col min="3854" max="3854" width="9.5703125" style="83" bestFit="1" customWidth="1"/>
    <col min="3855" max="3856" width="13.7109375" style="83" bestFit="1" customWidth="1"/>
    <col min="3857" max="3858" width="12.42578125" style="83" bestFit="1" customWidth="1"/>
    <col min="3859" max="3860" width="9.28515625" style="83" bestFit="1" customWidth="1"/>
    <col min="3861" max="3862" width="14.85546875" style="83" bestFit="1" customWidth="1"/>
    <col min="3863" max="4094" width="9.140625" style="83"/>
    <col min="4095" max="4095" width="18.42578125" style="83" customWidth="1"/>
    <col min="4096" max="4096" width="33.42578125" style="83" customWidth="1"/>
    <col min="4097" max="4098" width="22.28515625" style="83" customWidth="1"/>
    <col min="4099" max="4099" width="21.140625" style="83" customWidth="1"/>
    <col min="4100" max="4100" width="20.5703125" style="83" customWidth="1"/>
    <col min="4101" max="4101" width="23" style="83" customWidth="1"/>
    <col min="4102" max="4102" width="0" style="83" hidden="1" customWidth="1"/>
    <col min="4103" max="4103" width="10.42578125" style="83" customWidth="1"/>
    <col min="4104" max="4104" width="9.140625" style="83"/>
    <col min="4105" max="4108" width="14.85546875" style="83" bestFit="1" customWidth="1"/>
    <col min="4109" max="4109" width="13.7109375" style="83" bestFit="1" customWidth="1"/>
    <col min="4110" max="4110" width="9.5703125" style="83" bestFit="1" customWidth="1"/>
    <col min="4111" max="4112" width="13.7109375" style="83" bestFit="1" customWidth="1"/>
    <col min="4113" max="4114" width="12.42578125" style="83" bestFit="1" customWidth="1"/>
    <col min="4115" max="4116" width="9.28515625" style="83" bestFit="1" customWidth="1"/>
    <col min="4117" max="4118" width="14.85546875" style="83" bestFit="1" customWidth="1"/>
    <col min="4119" max="4350" width="9.140625" style="83"/>
    <col min="4351" max="4351" width="18.42578125" style="83" customWidth="1"/>
    <col min="4352" max="4352" width="33.42578125" style="83" customWidth="1"/>
    <col min="4353" max="4354" width="22.28515625" style="83" customWidth="1"/>
    <col min="4355" max="4355" width="21.140625" style="83" customWidth="1"/>
    <col min="4356" max="4356" width="20.5703125" style="83" customWidth="1"/>
    <col min="4357" max="4357" width="23" style="83" customWidth="1"/>
    <col min="4358" max="4358" width="0" style="83" hidden="1" customWidth="1"/>
    <col min="4359" max="4359" width="10.42578125" style="83" customWidth="1"/>
    <col min="4360" max="4360" width="9.140625" style="83"/>
    <col min="4361" max="4364" width="14.85546875" style="83" bestFit="1" customWidth="1"/>
    <col min="4365" max="4365" width="13.7109375" style="83" bestFit="1" customWidth="1"/>
    <col min="4366" max="4366" width="9.5703125" style="83" bestFit="1" customWidth="1"/>
    <col min="4367" max="4368" width="13.7109375" style="83" bestFit="1" customWidth="1"/>
    <col min="4369" max="4370" width="12.42578125" style="83" bestFit="1" customWidth="1"/>
    <col min="4371" max="4372" width="9.28515625" style="83" bestFit="1" customWidth="1"/>
    <col min="4373" max="4374" width="14.85546875" style="83" bestFit="1" customWidth="1"/>
    <col min="4375" max="4606" width="9.140625" style="83"/>
    <col min="4607" max="4607" width="18.42578125" style="83" customWidth="1"/>
    <col min="4608" max="4608" width="33.42578125" style="83" customWidth="1"/>
    <col min="4609" max="4610" width="22.28515625" style="83" customWidth="1"/>
    <col min="4611" max="4611" width="21.140625" style="83" customWidth="1"/>
    <col min="4612" max="4612" width="20.5703125" style="83" customWidth="1"/>
    <col min="4613" max="4613" width="23" style="83" customWidth="1"/>
    <col min="4614" max="4614" width="0" style="83" hidden="1" customWidth="1"/>
    <col min="4615" max="4615" width="10.42578125" style="83" customWidth="1"/>
    <col min="4616" max="4616" width="9.140625" style="83"/>
    <col min="4617" max="4620" width="14.85546875" style="83" bestFit="1" customWidth="1"/>
    <col min="4621" max="4621" width="13.7109375" style="83" bestFit="1" customWidth="1"/>
    <col min="4622" max="4622" width="9.5703125" style="83" bestFit="1" customWidth="1"/>
    <col min="4623" max="4624" width="13.7109375" style="83" bestFit="1" customWidth="1"/>
    <col min="4625" max="4626" width="12.42578125" style="83" bestFit="1" customWidth="1"/>
    <col min="4627" max="4628" width="9.28515625" style="83" bestFit="1" customWidth="1"/>
    <col min="4629" max="4630" width="14.85546875" style="83" bestFit="1" customWidth="1"/>
    <col min="4631" max="4862" width="9.140625" style="83"/>
    <col min="4863" max="4863" width="18.42578125" style="83" customWidth="1"/>
    <col min="4864" max="4864" width="33.42578125" style="83" customWidth="1"/>
    <col min="4865" max="4866" width="22.28515625" style="83" customWidth="1"/>
    <col min="4867" max="4867" width="21.140625" style="83" customWidth="1"/>
    <col min="4868" max="4868" width="20.5703125" style="83" customWidth="1"/>
    <col min="4869" max="4869" width="23" style="83" customWidth="1"/>
    <col min="4870" max="4870" width="0" style="83" hidden="1" customWidth="1"/>
    <col min="4871" max="4871" width="10.42578125" style="83" customWidth="1"/>
    <col min="4872" max="4872" width="9.140625" style="83"/>
    <col min="4873" max="4876" width="14.85546875" style="83" bestFit="1" customWidth="1"/>
    <col min="4877" max="4877" width="13.7109375" style="83" bestFit="1" customWidth="1"/>
    <col min="4878" max="4878" width="9.5703125" style="83" bestFit="1" customWidth="1"/>
    <col min="4879" max="4880" width="13.7109375" style="83" bestFit="1" customWidth="1"/>
    <col min="4881" max="4882" width="12.42578125" style="83" bestFit="1" customWidth="1"/>
    <col min="4883" max="4884" width="9.28515625" style="83" bestFit="1" customWidth="1"/>
    <col min="4885" max="4886" width="14.85546875" style="83" bestFit="1" customWidth="1"/>
    <col min="4887" max="5118" width="9.140625" style="83"/>
    <col min="5119" max="5119" width="18.42578125" style="83" customWidth="1"/>
    <col min="5120" max="5120" width="33.42578125" style="83" customWidth="1"/>
    <col min="5121" max="5122" width="22.28515625" style="83" customWidth="1"/>
    <col min="5123" max="5123" width="21.140625" style="83" customWidth="1"/>
    <col min="5124" max="5124" width="20.5703125" style="83" customWidth="1"/>
    <col min="5125" max="5125" width="23" style="83" customWidth="1"/>
    <col min="5126" max="5126" width="0" style="83" hidden="1" customWidth="1"/>
    <col min="5127" max="5127" width="10.42578125" style="83" customWidth="1"/>
    <col min="5128" max="5128" width="9.140625" style="83"/>
    <col min="5129" max="5132" width="14.85546875" style="83" bestFit="1" customWidth="1"/>
    <col min="5133" max="5133" width="13.7109375" style="83" bestFit="1" customWidth="1"/>
    <col min="5134" max="5134" width="9.5703125" style="83" bestFit="1" customWidth="1"/>
    <col min="5135" max="5136" width="13.7109375" style="83" bestFit="1" customWidth="1"/>
    <col min="5137" max="5138" width="12.42578125" style="83" bestFit="1" customWidth="1"/>
    <col min="5139" max="5140" width="9.28515625" style="83" bestFit="1" customWidth="1"/>
    <col min="5141" max="5142" width="14.85546875" style="83" bestFit="1" customWidth="1"/>
    <col min="5143" max="5374" width="9.140625" style="83"/>
    <col min="5375" max="5375" width="18.42578125" style="83" customWidth="1"/>
    <col min="5376" max="5376" width="33.42578125" style="83" customWidth="1"/>
    <col min="5377" max="5378" width="22.28515625" style="83" customWidth="1"/>
    <col min="5379" max="5379" width="21.140625" style="83" customWidth="1"/>
    <col min="5380" max="5380" width="20.5703125" style="83" customWidth="1"/>
    <col min="5381" max="5381" width="23" style="83" customWidth="1"/>
    <col min="5382" max="5382" width="0" style="83" hidden="1" customWidth="1"/>
    <col min="5383" max="5383" width="10.42578125" style="83" customWidth="1"/>
    <col min="5384" max="5384" width="9.140625" style="83"/>
    <col min="5385" max="5388" width="14.85546875" style="83" bestFit="1" customWidth="1"/>
    <col min="5389" max="5389" width="13.7109375" style="83" bestFit="1" customWidth="1"/>
    <col min="5390" max="5390" width="9.5703125" style="83" bestFit="1" customWidth="1"/>
    <col min="5391" max="5392" width="13.7109375" style="83" bestFit="1" customWidth="1"/>
    <col min="5393" max="5394" width="12.42578125" style="83" bestFit="1" customWidth="1"/>
    <col min="5395" max="5396" width="9.28515625" style="83" bestFit="1" customWidth="1"/>
    <col min="5397" max="5398" width="14.85546875" style="83" bestFit="1" customWidth="1"/>
    <col min="5399" max="5630" width="9.140625" style="83"/>
    <col min="5631" max="5631" width="18.42578125" style="83" customWidth="1"/>
    <col min="5632" max="5632" width="33.42578125" style="83" customWidth="1"/>
    <col min="5633" max="5634" width="22.28515625" style="83" customWidth="1"/>
    <col min="5635" max="5635" width="21.140625" style="83" customWidth="1"/>
    <col min="5636" max="5636" width="20.5703125" style="83" customWidth="1"/>
    <col min="5637" max="5637" width="23" style="83" customWidth="1"/>
    <col min="5638" max="5638" width="0" style="83" hidden="1" customWidth="1"/>
    <col min="5639" max="5639" width="10.42578125" style="83" customWidth="1"/>
    <col min="5640" max="5640" width="9.140625" style="83"/>
    <col min="5641" max="5644" width="14.85546875" style="83" bestFit="1" customWidth="1"/>
    <col min="5645" max="5645" width="13.7109375" style="83" bestFit="1" customWidth="1"/>
    <col min="5646" max="5646" width="9.5703125" style="83" bestFit="1" customWidth="1"/>
    <col min="5647" max="5648" width="13.7109375" style="83" bestFit="1" customWidth="1"/>
    <col min="5649" max="5650" width="12.42578125" style="83" bestFit="1" customWidth="1"/>
    <col min="5651" max="5652" width="9.28515625" style="83" bestFit="1" customWidth="1"/>
    <col min="5653" max="5654" width="14.85546875" style="83" bestFit="1" customWidth="1"/>
    <col min="5655" max="5886" width="9.140625" style="83"/>
    <col min="5887" max="5887" width="18.42578125" style="83" customWidth="1"/>
    <col min="5888" max="5888" width="33.42578125" style="83" customWidth="1"/>
    <col min="5889" max="5890" width="22.28515625" style="83" customWidth="1"/>
    <col min="5891" max="5891" width="21.140625" style="83" customWidth="1"/>
    <col min="5892" max="5892" width="20.5703125" style="83" customWidth="1"/>
    <col min="5893" max="5893" width="23" style="83" customWidth="1"/>
    <col min="5894" max="5894" width="0" style="83" hidden="1" customWidth="1"/>
    <col min="5895" max="5895" width="10.42578125" style="83" customWidth="1"/>
    <col min="5896" max="5896" width="9.140625" style="83"/>
    <col min="5897" max="5900" width="14.85546875" style="83" bestFit="1" customWidth="1"/>
    <col min="5901" max="5901" width="13.7109375" style="83" bestFit="1" customWidth="1"/>
    <col min="5902" max="5902" width="9.5703125" style="83" bestFit="1" customWidth="1"/>
    <col min="5903" max="5904" width="13.7109375" style="83" bestFit="1" customWidth="1"/>
    <col min="5905" max="5906" width="12.42578125" style="83" bestFit="1" customWidth="1"/>
    <col min="5907" max="5908" width="9.28515625" style="83" bestFit="1" customWidth="1"/>
    <col min="5909" max="5910" width="14.85546875" style="83" bestFit="1" customWidth="1"/>
    <col min="5911" max="6142" width="9.140625" style="83"/>
    <col min="6143" max="6143" width="18.42578125" style="83" customWidth="1"/>
    <col min="6144" max="6144" width="33.42578125" style="83" customWidth="1"/>
    <col min="6145" max="6146" width="22.28515625" style="83" customWidth="1"/>
    <col min="6147" max="6147" width="21.140625" style="83" customWidth="1"/>
    <col min="6148" max="6148" width="20.5703125" style="83" customWidth="1"/>
    <col min="6149" max="6149" width="23" style="83" customWidth="1"/>
    <col min="6150" max="6150" width="0" style="83" hidden="1" customWidth="1"/>
    <col min="6151" max="6151" width="10.42578125" style="83" customWidth="1"/>
    <col min="6152" max="6152" width="9.140625" style="83"/>
    <col min="6153" max="6156" width="14.85546875" style="83" bestFit="1" customWidth="1"/>
    <col min="6157" max="6157" width="13.7109375" style="83" bestFit="1" customWidth="1"/>
    <col min="6158" max="6158" width="9.5703125" style="83" bestFit="1" customWidth="1"/>
    <col min="6159" max="6160" width="13.7109375" style="83" bestFit="1" customWidth="1"/>
    <col min="6161" max="6162" width="12.42578125" style="83" bestFit="1" customWidth="1"/>
    <col min="6163" max="6164" width="9.28515625" style="83" bestFit="1" customWidth="1"/>
    <col min="6165" max="6166" width="14.85546875" style="83" bestFit="1" customWidth="1"/>
    <col min="6167" max="6398" width="9.140625" style="83"/>
    <col min="6399" max="6399" width="18.42578125" style="83" customWidth="1"/>
    <col min="6400" max="6400" width="33.42578125" style="83" customWidth="1"/>
    <col min="6401" max="6402" width="22.28515625" style="83" customWidth="1"/>
    <col min="6403" max="6403" width="21.140625" style="83" customWidth="1"/>
    <col min="6404" max="6404" width="20.5703125" style="83" customWidth="1"/>
    <col min="6405" max="6405" width="23" style="83" customWidth="1"/>
    <col min="6406" max="6406" width="0" style="83" hidden="1" customWidth="1"/>
    <col min="6407" max="6407" width="10.42578125" style="83" customWidth="1"/>
    <col min="6408" max="6408" width="9.140625" style="83"/>
    <col min="6409" max="6412" width="14.85546875" style="83" bestFit="1" customWidth="1"/>
    <col min="6413" max="6413" width="13.7109375" style="83" bestFit="1" customWidth="1"/>
    <col min="6414" max="6414" width="9.5703125" style="83" bestFit="1" customWidth="1"/>
    <col min="6415" max="6416" width="13.7109375" style="83" bestFit="1" customWidth="1"/>
    <col min="6417" max="6418" width="12.42578125" style="83" bestFit="1" customWidth="1"/>
    <col min="6419" max="6420" width="9.28515625" style="83" bestFit="1" customWidth="1"/>
    <col min="6421" max="6422" width="14.85546875" style="83" bestFit="1" customWidth="1"/>
    <col min="6423" max="6654" width="9.140625" style="83"/>
    <col min="6655" max="6655" width="18.42578125" style="83" customWidth="1"/>
    <col min="6656" max="6656" width="33.42578125" style="83" customWidth="1"/>
    <col min="6657" max="6658" width="22.28515625" style="83" customWidth="1"/>
    <col min="6659" max="6659" width="21.140625" style="83" customWidth="1"/>
    <col min="6660" max="6660" width="20.5703125" style="83" customWidth="1"/>
    <col min="6661" max="6661" width="23" style="83" customWidth="1"/>
    <col min="6662" max="6662" width="0" style="83" hidden="1" customWidth="1"/>
    <col min="6663" max="6663" width="10.42578125" style="83" customWidth="1"/>
    <col min="6664" max="6664" width="9.140625" style="83"/>
    <col min="6665" max="6668" width="14.85546875" style="83" bestFit="1" customWidth="1"/>
    <col min="6669" max="6669" width="13.7109375" style="83" bestFit="1" customWidth="1"/>
    <col min="6670" max="6670" width="9.5703125" style="83" bestFit="1" customWidth="1"/>
    <col min="6671" max="6672" width="13.7109375" style="83" bestFit="1" customWidth="1"/>
    <col min="6673" max="6674" width="12.42578125" style="83" bestFit="1" customWidth="1"/>
    <col min="6675" max="6676" width="9.28515625" style="83" bestFit="1" customWidth="1"/>
    <col min="6677" max="6678" width="14.85546875" style="83" bestFit="1" customWidth="1"/>
    <col min="6679" max="6910" width="9.140625" style="83"/>
    <col min="6911" max="6911" width="18.42578125" style="83" customWidth="1"/>
    <col min="6912" max="6912" width="33.42578125" style="83" customWidth="1"/>
    <col min="6913" max="6914" width="22.28515625" style="83" customWidth="1"/>
    <col min="6915" max="6915" width="21.140625" style="83" customWidth="1"/>
    <col min="6916" max="6916" width="20.5703125" style="83" customWidth="1"/>
    <col min="6917" max="6917" width="23" style="83" customWidth="1"/>
    <col min="6918" max="6918" width="0" style="83" hidden="1" customWidth="1"/>
    <col min="6919" max="6919" width="10.42578125" style="83" customWidth="1"/>
    <col min="6920" max="6920" width="9.140625" style="83"/>
    <col min="6921" max="6924" width="14.85546875" style="83" bestFit="1" customWidth="1"/>
    <col min="6925" max="6925" width="13.7109375" style="83" bestFit="1" customWidth="1"/>
    <col min="6926" max="6926" width="9.5703125" style="83" bestFit="1" customWidth="1"/>
    <col min="6927" max="6928" width="13.7109375" style="83" bestFit="1" customWidth="1"/>
    <col min="6929" max="6930" width="12.42578125" style="83" bestFit="1" customWidth="1"/>
    <col min="6931" max="6932" width="9.28515625" style="83" bestFit="1" customWidth="1"/>
    <col min="6933" max="6934" width="14.85546875" style="83" bestFit="1" customWidth="1"/>
    <col min="6935" max="7166" width="9.140625" style="83"/>
    <col min="7167" max="7167" width="18.42578125" style="83" customWidth="1"/>
    <col min="7168" max="7168" width="33.42578125" style="83" customWidth="1"/>
    <col min="7169" max="7170" width="22.28515625" style="83" customWidth="1"/>
    <col min="7171" max="7171" width="21.140625" style="83" customWidth="1"/>
    <col min="7172" max="7172" width="20.5703125" style="83" customWidth="1"/>
    <col min="7173" max="7173" width="23" style="83" customWidth="1"/>
    <col min="7174" max="7174" width="0" style="83" hidden="1" customWidth="1"/>
    <col min="7175" max="7175" width="10.42578125" style="83" customWidth="1"/>
    <col min="7176" max="7176" width="9.140625" style="83"/>
    <col min="7177" max="7180" width="14.85546875" style="83" bestFit="1" customWidth="1"/>
    <col min="7181" max="7181" width="13.7109375" style="83" bestFit="1" customWidth="1"/>
    <col min="7182" max="7182" width="9.5703125" style="83" bestFit="1" customWidth="1"/>
    <col min="7183" max="7184" width="13.7109375" style="83" bestFit="1" customWidth="1"/>
    <col min="7185" max="7186" width="12.42578125" style="83" bestFit="1" customWidth="1"/>
    <col min="7187" max="7188" width="9.28515625" style="83" bestFit="1" customWidth="1"/>
    <col min="7189" max="7190" width="14.85546875" style="83" bestFit="1" customWidth="1"/>
    <col min="7191" max="7422" width="9.140625" style="83"/>
    <col min="7423" max="7423" width="18.42578125" style="83" customWidth="1"/>
    <col min="7424" max="7424" width="33.42578125" style="83" customWidth="1"/>
    <col min="7425" max="7426" width="22.28515625" style="83" customWidth="1"/>
    <col min="7427" max="7427" width="21.140625" style="83" customWidth="1"/>
    <col min="7428" max="7428" width="20.5703125" style="83" customWidth="1"/>
    <col min="7429" max="7429" width="23" style="83" customWidth="1"/>
    <col min="7430" max="7430" width="0" style="83" hidden="1" customWidth="1"/>
    <col min="7431" max="7431" width="10.42578125" style="83" customWidth="1"/>
    <col min="7432" max="7432" width="9.140625" style="83"/>
    <col min="7433" max="7436" width="14.85546875" style="83" bestFit="1" customWidth="1"/>
    <col min="7437" max="7437" width="13.7109375" style="83" bestFit="1" customWidth="1"/>
    <col min="7438" max="7438" width="9.5703125" style="83" bestFit="1" customWidth="1"/>
    <col min="7439" max="7440" width="13.7109375" style="83" bestFit="1" customWidth="1"/>
    <col min="7441" max="7442" width="12.42578125" style="83" bestFit="1" customWidth="1"/>
    <col min="7443" max="7444" width="9.28515625" style="83" bestFit="1" customWidth="1"/>
    <col min="7445" max="7446" width="14.85546875" style="83" bestFit="1" customWidth="1"/>
    <col min="7447" max="7678" width="9.140625" style="83"/>
    <col min="7679" max="7679" width="18.42578125" style="83" customWidth="1"/>
    <col min="7680" max="7680" width="33.42578125" style="83" customWidth="1"/>
    <col min="7681" max="7682" width="22.28515625" style="83" customWidth="1"/>
    <col min="7683" max="7683" width="21.140625" style="83" customWidth="1"/>
    <col min="7684" max="7684" width="20.5703125" style="83" customWidth="1"/>
    <col min="7685" max="7685" width="23" style="83" customWidth="1"/>
    <col min="7686" max="7686" width="0" style="83" hidden="1" customWidth="1"/>
    <col min="7687" max="7687" width="10.42578125" style="83" customWidth="1"/>
    <col min="7688" max="7688" width="9.140625" style="83"/>
    <col min="7689" max="7692" width="14.85546875" style="83" bestFit="1" customWidth="1"/>
    <col min="7693" max="7693" width="13.7109375" style="83" bestFit="1" customWidth="1"/>
    <col min="7694" max="7694" width="9.5703125" style="83" bestFit="1" customWidth="1"/>
    <col min="7695" max="7696" width="13.7109375" style="83" bestFit="1" customWidth="1"/>
    <col min="7697" max="7698" width="12.42578125" style="83" bestFit="1" customWidth="1"/>
    <col min="7699" max="7700" width="9.28515625" style="83" bestFit="1" customWidth="1"/>
    <col min="7701" max="7702" width="14.85546875" style="83" bestFit="1" customWidth="1"/>
    <col min="7703" max="7934" width="9.140625" style="83"/>
    <col min="7935" max="7935" width="18.42578125" style="83" customWidth="1"/>
    <col min="7936" max="7936" width="33.42578125" style="83" customWidth="1"/>
    <col min="7937" max="7938" width="22.28515625" style="83" customWidth="1"/>
    <col min="7939" max="7939" width="21.140625" style="83" customWidth="1"/>
    <col min="7940" max="7940" width="20.5703125" style="83" customWidth="1"/>
    <col min="7941" max="7941" width="23" style="83" customWidth="1"/>
    <col min="7942" max="7942" width="0" style="83" hidden="1" customWidth="1"/>
    <col min="7943" max="7943" width="10.42578125" style="83" customWidth="1"/>
    <col min="7944" max="7944" width="9.140625" style="83"/>
    <col min="7945" max="7948" width="14.85546875" style="83" bestFit="1" customWidth="1"/>
    <col min="7949" max="7949" width="13.7109375" style="83" bestFit="1" customWidth="1"/>
    <col min="7950" max="7950" width="9.5703125" style="83" bestFit="1" customWidth="1"/>
    <col min="7951" max="7952" width="13.7109375" style="83" bestFit="1" customWidth="1"/>
    <col min="7953" max="7954" width="12.42578125" style="83" bestFit="1" customWidth="1"/>
    <col min="7955" max="7956" width="9.28515625" style="83" bestFit="1" customWidth="1"/>
    <col min="7957" max="7958" width="14.85546875" style="83" bestFit="1" customWidth="1"/>
    <col min="7959" max="8190" width="9.140625" style="83"/>
    <col min="8191" max="8191" width="18.42578125" style="83" customWidth="1"/>
    <col min="8192" max="8192" width="33.42578125" style="83" customWidth="1"/>
    <col min="8193" max="8194" width="22.28515625" style="83" customWidth="1"/>
    <col min="8195" max="8195" width="21.140625" style="83" customWidth="1"/>
    <col min="8196" max="8196" width="20.5703125" style="83" customWidth="1"/>
    <col min="8197" max="8197" width="23" style="83" customWidth="1"/>
    <col min="8198" max="8198" width="0" style="83" hidden="1" customWidth="1"/>
    <col min="8199" max="8199" width="10.42578125" style="83" customWidth="1"/>
    <col min="8200" max="8200" width="9.140625" style="83"/>
    <col min="8201" max="8204" width="14.85546875" style="83" bestFit="1" customWidth="1"/>
    <col min="8205" max="8205" width="13.7109375" style="83" bestFit="1" customWidth="1"/>
    <col min="8206" max="8206" width="9.5703125" style="83" bestFit="1" customWidth="1"/>
    <col min="8207" max="8208" width="13.7109375" style="83" bestFit="1" customWidth="1"/>
    <col min="8209" max="8210" width="12.42578125" style="83" bestFit="1" customWidth="1"/>
    <col min="8211" max="8212" width="9.28515625" style="83" bestFit="1" customWidth="1"/>
    <col min="8213" max="8214" width="14.85546875" style="83" bestFit="1" customWidth="1"/>
    <col min="8215" max="8446" width="9.140625" style="83"/>
    <col min="8447" max="8447" width="18.42578125" style="83" customWidth="1"/>
    <col min="8448" max="8448" width="33.42578125" style="83" customWidth="1"/>
    <col min="8449" max="8450" width="22.28515625" style="83" customWidth="1"/>
    <col min="8451" max="8451" width="21.140625" style="83" customWidth="1"/>
    <col min="8452" max="8452" width="20.5703125" style="83" customWidth="1"/>
    <col min="8453" max="8453" width="23" style="83" customWidth="1"/>
    <col min="8454" max="8454" width="0" style="83" hidden="1" customWidth="1"/>
    <col min="8455" max="8455" width="10.42578125" style="83" customWidth="1"/>
    <col min="8456" max="8456" width="9.140625" style="83"/>
    <col min="8457" max="8460" width="14.85546875" style="83" bestFit="1" customWidth="1"/>
    <col min="8461" max="8461" width="13.7109375" style="83" bestFit="1" customWidth="1"/>
    <col min="8462" max="8462" width="9.5703125" style="83" bestFit="1" customWidth="1"/>
    <col min="8463" max="8464" width="13.7109375" style="83" bestFit="1" customWidth="1"/>
    <col min="8465" max="8466" width="12.42578125" style="83" bestFit="1" customWidth="1"/>
    <col min="8467" max="8468" width="9.28515625" style="83" bestFit="1" customWidth="1"/>
    <col min="8469" max="8470" width="14.85546875" style="83" bestFit="1" customWidth="1"/>
    <col min="8471" max="8702" width="9.140625" style="83"/>
    <col min="8703" max="8703" width="18.42578125" style="83" customWidth="1"/>
    <col min="8704" max="8704" width="33.42578125" style="83" customWidth="1"/>
    <col min="8705" max="8706" width="22.28515625" style="83" customWidth="1"/>
    <col min="8707" max="8707" width="21.140625" style="83" customWidth="1"/>
    <col min="8708" max="8708" width="20.5703125" style="83" customWidth="1"/>
    <col min="8709" max="8709" width="23" style="83" customWidth="1"/>
    <col min="8710" max="8710" width="0" style="83" hidden="1" customWidth="1"/>
    <col min="8711" max="8711" width="10.42578125" style="83" customWidth="1"/>
    <col min="8712" max="8712" width="9.140625" style="83"/>
    <col min="8713" max="8716" width="14.85546875" style="83" bestFit="1" customWidth="1"/>
    <col min="8717" max="8717" width="13.7109375" style="83" bestFit="1" customWidth="1"/>
    <col min="8718" max="8718" width="9.5703125" style="83" bestFit="1" customWidth="1"/>
    <col min="8719" max="8720" width="13.7109375" style="83" bestFit="1" customWidth="1"/>
    <col min="8721" max="8722" width="12.42578125" style="83" bestFit="1" customWidth="1"/>
    <col min="8723" max="8724" width="9.28515625" style="83" bestFit="1" customWidth="1"/>
    <col min="8725" max="8726" width="14.85546875" style="83" bestFit="1" customWidth="1"/>
    <col min="8727" max="8958" width="9.140625" style="83"/>
    <col min="8959" max="8959" width="18.42578125" style="83" customWidth="1"/>
    <col min="8960" max="8960" width="33.42578125" style="83" customWidth="1"/>
    <col min="8961" max="8962" width="22.28515625" style="83" customWidth="1"/>
    <col min="8963" max="8963" width="21.140625" style="83" customWidth="1"/>
    <col min="8964" max="8964" width="20.5703125" style="83" customWidth="1"/>
    <col min="8965" max="8965" width="23" style="83" customWidth="1"/>
    <col min="8966" max="8966" width="0" style="83" hidden="1" customWidth="1"/>
    <col min="8967" max="8967" width="10.42578125" style="83" customWidth="1"/>
    <col min="8968" max="8968" width="9.140625" style="83"/>
    <col min="8969" max="8972" width="14.85546875" style="83" bestFit="1" customWidth="1"/>
    <col min="8973" max="8973" width="13.7109375" style="83" bestFit="1" customWidth="1"/>
    <col min="8974" max="8974" width="9.5703125" style="83" bestFit="1" customWidth="1"/>
    <col min="8975" max="8976" width="13.7109375" style="83" bestFit="1" customWidth="1"/>
    <col min="8977" max="8978" width="12.42578125" style="83" bestFit="1" customWidth="1"/>
    <col min="8979" max="8980" width="9.28515625" style="83" bestFit="1" customWidth="1"/>
    <col min="8981" max="8982" width="14.85546875" style="83" bestFit="1" customWidth="1"/>
    <col min="8983" max="9214" width="9.140625" style="83"/>
    <col min="9215" max="9215" width="18.42578125" style="83" customWidth="1"/>
    <col min="9216" max="9216" width="33.42578125" style="83" customWidth="1"/>
    <col min="9217" max="9218" width="22.28515625" style="83" customWidth="1"/>
    <col min="9219" max="9219" width="21.140625" style="83" customWidth="1"/>
    <col min="9220" max="9220" width="20.5703125" style="83" customWidth="1"/>
    <col min="9221" max="9221" width="23" style="83" customWidth="1"/>
    <col min="9222" max="9222" width="0" style="83" hidden="1" customWidth="1"/>
    <col min="9223" max="9223" width="10.42578125" style="83" customWidth="1"/>
    <col min="9224" max="9224" width="9.140625" style="83"/>
    <col min="9225" max="9228" width="14.85546875" style="83" bestFit="1" customWidth="1"/>
    <col min="9229" max="9229" width="13.7109375" style="83" bestFit="1" customWidth="1"/>
    <col min="9230" max="9230" width="9.5703125" style="83" bestFit="1" customWidth="1"/>
    <col min="9231" max="9232" width="13.7109375" style="83" bestFit="1" customWidth="1"/>
    <col min="9233" max="9234" width="12.42578125" style="83" bestFit="1" customWidth="1"/>
    <col min="9235" max="9236" width="9.28515625" style="83" bestFit="1" customWidth="1"/>
    <col min="9237" max="9238" width="14.85546875" style="83" bestFit="1" customWidth="1"/>
    <col min="9239" max="9470" width="9.140625" style="83"/>
    <col min="9471" max="9471" width="18.42578125" style="83" customWidth="1"/>
    <col min="9472" max="9472" width="33.42578125" style="83" customWidth="1"/>
    <col min="9473" max="9474" width="22.28515625" style="83" customWidth="1"/>
    <col min="9475" max="9475" width="21.140625" style="83" customWidth="1"/>
    <col min="9476" max="9476" width="20.5703125" style="83" customWidth="1"/>
    <col min="9477" max="9477" width="23" style="83" customWidth="1"/>
    <col min="9478" max="9478" width="0" style="83" hidden="1" customWidth="1"/>
    <col min="9479" max="9479" width="10.42578125" style="83" customWidth="1"/>
    <col min="9480" max="9480" width="9.140625" style="83"/>
    <col min="9481" max="9484" width="14.85546875" style="83" bestFit="1" customWidth="1"/>
    <col min="9485" max="9485" width="13.7109375" style="83" bestFit="1" customWidth="1"/>
    <col min="9486" max="9486" width="9.5703125" style="83" bestFit="1" customWidth="1"/>
    <col min="9487" max="9488" width="13.7109375" style="83" bestFit="1" customWidth="1"/>
    <col min="9489" max="9490" width="12.42578125" style="83" bestFit="1" customWidth="1"/>
    <col min="9491" max="9492" width="9.28515625" style="83" bestFit="1" customWidth="1"/>
    <col min="9493" max="9494" width="14.85546875" style="83" bestFit="1" customWidth="1"/>
    <col min="9495" max="9726" width="9.140625" style="83"/>
    <col min="9727" max="9727" width="18.42578125" style="83" customWidth="1"/>
    <col min="9728" max="9728" width="33.42578125" style="83" customWidth="1"/>
    <col min="9729" max="9730" width="22.28515625" style="83" customWidth="1"/>
    <col min="9731" max="9731" width="21.140625" style="83" customWidth="1"/>
    <col min="9732" max="9732" width="20.5703125" style="83" customWidth="1"/>
    <col min="9733" max="9733" width="23" style="83" customWidth="1"/>
    <col min="9734" max="9734" width="0" style="83" hidden="1" customWidth="1"/>
    <col min="9735" max="9735" width="10.42578125" style="83" customWidth="1"/>
    <col min="9736" max="9736" width="9.140625" style="83"/>
    <col min="9737" max="9740" width="14.85546875" style="83" bestFit="1" customWidth="1"/>
    <col min="9741" max="9741" width="13.7109375" style="83" bestFit="1" customWidth="1"/>
    <col min="9742" max="9742" width="9.5703125" style="83" bestFit="1" customWidth="1"/>
    <col min="9743" max="9744" width="13.7109375" style="83" bestFit="1" customWidth="1"/>
    <col min="9745" max="9746" width="12.42578125" style="83" bestFit="1" customWidth="1"/>
    <col min="9747" max="9748" width="9.28515625" style="83" bestFit="1" customWidth="1"/>
    <col min="9749" max="9750" width="14.85546875" style="83" bestFit="1" customWidth="1"/>
    <col min="9751" max="9982" width="9.140625" style="83"/>
    <col min="9983" max="9983" width="18.42578125" style="83" customWidth="1"/>
    <col min="9984" max="9984" width="33.42578125" style="83" customWidth="1"/>
    <col min="9985" max="9986" width="22.28515625" style="83" customWidth="1"/>
    <col min="9987" max="9987" width="21.140625" style="83" customWidth="1"/>
    <col min="9988" max="9988" width="20.5703125" style="83" customWidth="1"/>
    <col min="9989" max="9989" width="23" style="83" customWidth="1"/>
    <col min="9990" max="9990" width="0" style="83" hidden="1" customWidth="1"/>
    <col min="9991" max="9991" width="10.42578125" style="83" customWidth="1"/>
    <col min="9992" max="9992" width="9.140625" style="83"/>
    <col min="9993" max="9996" width="14.85546875" style="83" bestFit="1" customWidth="1"/>
    <col min="9997" max="9997" width="13.7109375" style="83" bestFit="1" customWidth="1"/>
    <col min="9998" max="9998" width="9.5703125" style="83" bestFit="1" customWidth="1"/>
    <col min="9999" max="10000" width="13.7109375" style="83" bestFit="1" customWidth="1"/>
    <col min="10001" max="10002" width="12.42578125" style="83" bestFit="1" customWidth="1"/>
    <col min="10003" max="10004" width="9.28515625" style="83" bestFit="1" customWidth="1"/>
    <col min="10005" max="10006" width="14.85546875" style="83" bestFit="1" customWidth="1"/>
    <col min="10007" max="10238" width="9.140625" style="83"/>
    <col min="10239" max="10239" width="18.42578125" style="83" customWidth="1"/>
    <col min="10240" max="10240" width="33.42578125" style="83" customWidth="1"/>
    <col min="10241" max="10242" width="22.28515625" style="83" customWidth="1"/>
    <col min="10243" max="10243" width="21.140625" style="83" customWidth="1"/>
    <col min="10244" max="10244" width="20.5703125" style="83" customWidth="1"/>
    <col min="10245" max="10245" width="23" style="83" customWidth="1"/>
    <col min="10246" max="10246" width="0" style="83" hidden="1" customWidth="1"/>
    <col min="10247" max="10247" width="10.42578125" style="83" customWidth="1"/>
    <col min="10248" max="10248" width="9.140625" style="83"/>
    <col min="10249" max="10252" width="14.85546875" style="83" bestFit="1" customWidth="1"/>
    <col min="10253" max="10253" width="13.7109375" style="83" bestFit="1" customWidth="1"/>
    <col min="10254" max="10254" width="9.5703125" style="83" bestFit="1" customWidth="1"/>
    <col min="10255" max="10256" width="13.7109375" style="83" bestFit="1" customWidth="1"/>
    <col min="10257" max="10258" width="12.42578125" style="83" bestFit="1" customWidth="1"/>
    <col min="10259" max="10260" width="9.28515625" style="83" bestFit="1" customWidth="1"/>
    <col min="10261" max="10262" width="14.85546875" style="83" bestFit="1" customWidth="1"/>
    <col min="10263" max="10494" width="9.140625" style="83"/>
    <col min="10495" max="10495" width="18.42578125" style="83" customWidth="1"/>
    <col min="10496" max="10496" width="33.42578125" style="83" customWidth="1"/>
    <col min="10497" max="10498" width="22.28515625" style="83" customWidth="1"/>
    <col min="10499" max="10499" width="21.140625" style="83" customWidth="1"/>
    <col min="10500" max="10500" width="20.5703125" style="83" customWidth="1"/>
    <col min="10501" max="10501" width="23" style="83" customWidth="1"/>
    <col min="10502" max="10502" width="0" style="83" hidden="1" customWidth="1"/>
    <col min="10503" max="10503" width="10.42578125" style="83" customWidth="1"/>
    <col min="10504" max="10504" width="9.140625" style="83"/>
    <col min="10505" max="10508" width="14.85546875" style="83" bestFit="1" customWidth="1"/>
    <col min="10509" max="10509" width="13.7109375" style="83" bestFit="1" customWidth="1"/>
    <col min="10510" max="10510" width="9.5703125" style="83" bestFit="1" customWidth="1"/>
    <col min="10511" max="10512" width="13.7109375" style="83" bestFit="1" customWidth="1"/>
    <col min="10513" max="10514" width="12.42578125" style="83" bestFit="1" customWidth="1"/>
    <col min="10515" max="10516" width="9.28515625" style="83" bestFit="1" customWidth="1"/>
    <col min="10517" max="10518" width="14.85546875" style="83" bestFit="1" customWidth="1"/>
    <col min="10519" max="10750" width="9.140625" style="83"/>
    <col min="10751" max="10751" width="18.42578125" style="83" customWidth="1"/>
    <col min="10752" max="10752" width="33.42578125" style="83" customWidth="1"/>
    <col min="10753" max="10754" width="22.28515625" style="83" customWidth="1"/>
    <col min="10755" max="10755" width="21.140625" style="83" customWidth="1"/>
    <col min="10756" max="10756" width="20.5703125" style="83" customWidth="1"/>
    <col min="10757" max="10757" width="23" style="83" customWidth="1"/>
    <col min="10758" max="10758" width="0" style="83" hidden="1" customWidth="1"/>
    <col min="10759" max="10759" width="10.42578125" style="83" customWidth="1"/>
    <col min="10760" max="10760" width="9.140625" style="83"/>
    <col min="10761" max="10764" width="14.85546875" style="83" bestFit="1" customWidth="1"/>
    <col min="10765" max="10765" width="13.7109375" style="83" bestFit="1" customWidth="1"/>
    <col min="10766" max="10766" width="9.5703125" style="83" bestFit="1" customWidth="1"/>
    <col min="10767" max="10768" width="13.7109375" style="83" bestFit="1" customWidth="1"/>
    <col min="10769" max="10770" width="12.42578125" style="83" bestFit="1" customWidth="1"/>
    <col min="10771" max="10772" width="9.28515625" style="83" bestFit="1" customWidth="1"/>
    <col min="10773" max="10774" width="14.85546875" style="83" bestFit="1" customWidth="1"/>
    <col min="10775" max="11006" width="9.140625" style="83"/>
    <col min="11007" max="11007" width="18.42578125" style="83" customWidth="1"/>
    <col min="11008" max="11008" width="33.42578125" style="83" customWidth="1"/>
    <col min="11009" max="11010" width="22.28515625" style="83" customWidth="1"/>
    <col min="11011" max="11011" width="21.140625" style="83" customWidth="1"/>
    <col min="11012" max="11012" width="20.5703125" style="83" customWidth="1"/>
    <col min="11013" max="11013" width="23" style="83" customWidth="1"/>
    <col min="11014" max="11014" width="0" style="83" hidden="1" customWidth="1"/>
    <col min="11015" max="11015" width="10.42578125" style="83" customWidth="1"/>
    <col min="11016" max="11016" width="9.140625" style="83"/>
    <col min="11017" max="11020" width="14.85546875" style="83" bestFit="1" customWidth="1"/>
    <col min="11021" max="11021" width="13.7109375" style="83" bestFit="1" customWidth="1"/>
    <col min="11022" max="11022" width="9.5703125" style="83" bestFit="1" customWidth="1"/>
    <col min="11023" max="11024" width="13.7109375" style="83" bestFit="1" customWidth="1"/>
    <col min="11025" max="11026" width="12.42578125" style="83" bestFit="1" customWidth="1"/>
    <col min="11027" max="11028" width="9.28515625" style="83" bestFit="1" customWidth="1"/>
    <col min="11029" max="11030" width="14.85546875" style="83" bestFit="1" customWidth="1"/>
    <col min="11031" max="11262" width="9.140625" style="83"/>
    <col min="11263" max="11263" width="18.42578125" style="83" customWidth="1"/>
    <col min="11264" max="11264" width="33.42578125" style="83" customWidth="1"/>
    <col min="11265" max="11266" width="22.28515625" style="83" customWidth="1"/>
    <col min="11267" max="11267" width="21.140625" style="83" customWidth="1"/>
    <col min="11268" max="11268" width="20.5703125" style="83" customWidth="1"/>
    <col min="11269" max="11269" width="23" style="83" customWidth="1"/>
    <col min="11270" max="11270" width="0" style="83" hidden="1" customWidth="1"/>
    <col min="11271" max="11271" width="10.42578125" style="83" customWidth="1"/>
    <col min="11272" max="11272" width="9.140625" style="83"/>
    <col min="11273" max="11276" width="14.85546875" style="83" bestFit="1" customWidth="1"/>
    <col min="11277" max="11277" width="13.7109375" style="83" bestFit="1" customWidth="1"/>
    <col min="11278" max="11278" width="9.5703125" style="83" bestFit="1" customWidth="1"/>
    <col min="11279" max="11280" width="13.7109375" style="83" bestFit="1" customWidth="1"/>
    <col min="11281" max="11282" width="12.42578125" style="83" bestFit="1" customWidth="1"/>
    <col min="11283" max="11284" width="9.28515625" style="83" bestFit="1" customWidth="1"/>
    <col min="11285" max="11286" width="14.85546875" style="83" bestFit="1" customWidth="1"/>
    <col min="11287" max="11518" width="9.140625" style="83"/>
    <col min="11519" max="11519" width="18.42578125" style="83" customWidth="1"/>
    <col min="11520" max="11520" width="33.42578125" style="83" customWidth="1"/>
    <col min="11521" max="11522" width="22.28515625" style="83" customWidth="1"/>
    <col min="11523" max="11523" width="21.140625" style="83" customWidth="1"/>
    <col min="11524" max="11524" width="20.5703125" style="83" customWidth="1"/>
    <col min="11525" max="11525" width="23" style="83" customWidth="1"/>
    <col min="11526" max="11526" width="0" style="83" hidden="1" customWidth="1"/>
    <col min="11527" max="11527" width="10.42578125" style="83" customWidth="1"/>
    <col min="11528" max="11528" width="9.140625" style="83"/>
    <col min="11529" max="11532" width="14.85546875" style="83" bestFit="1" customWidth="1"/>
    <col min="11533" max="11533" width="13.7109375" style="83" bestFit="1" customWidth="1"/>
    <col min="11534" max="11534" width="9.5703125" style="83" bestFit="1" customWidth="1"/>
    <col min="11535" max="11536" width="13.7109375" style="83" bestFit="1" customWidth="1"/>
    <col min="11537" max="11538" width="12.42578125" style="83" bestFit="1" customWidth="1"/>
    <col min="11539" max="11540" width="9.28515625" style="83" bestFit="1" customWidth="1"/>
    <col min="11541" max="11542" width="14.85546875" style="83" bestFit="1" customWidth="1"/>
    <col min="11543" max="11774" width="9.140625" style="83"/>
    <col min="11775" max="11775" width="18.42578125" style="83" customWidth="1"/>
    <col min="11776" max="11776" width="33.42578125" style="83" customWidth="1"/>
    <col min="11777" max="11778" width="22.28515625" style="83" customWidth="1"/>
    <col min="11779" max="11779" width="21.140625" style="83" customWidth="1"/>
    <col min="11780" max="11780" width="20.5703125" style="83" customWidth="1"/>
    <col min="11781" max="11781" width="23" style="83" customWidth="1"/>
    <col min="11782" max="11782" width="0" style="83" hidden="1" customWidth="1"/>
    <col min="11783" max="11783" width="10.42578125" style="83" customWidth="1"/>
    <col min="11784" max="11784" width="9.140625" style="83"/>
    <col min="11785" max="11788" width="14.85546875" style="83" bestFit="1" customWidth="1"/>
    <col min="11789" max="11789" width="13.7109375" style="83" bestFit="1" customWidth="1"/>
    <col min="11790" max="11790" width="9.5703125" style="83" bestFit="1" customWidth="1"/>
    <col min="11791" max="11792" width="13.7109375" style="83" bestFit="1" customWidth="1"/>
    <col min="11793" max="11794" width="12.42578125" style="83" bestFit="1" customWidth="1"/>
    <col min="11795" max="11796" width="9.28515625" style="83" bestFit="1" customWidth="1"/>
    <col min="11797" max="11798" width="14.85546875" style="83" bestFit="1" customWidth="1"/>
    <col min="11799" max="12030" width="9.140625" style="83"/>
    <col min="12031" max="12031" width="18.42578125" style="83" customWidth="1"/>
    <col min="12032" max="12032" width="33.42578125" style="83" customWidth="1"/>
    <col min="12033" max="12034" width="22.28515625" style="83" customWidth="1"/>
    <col min="12035" max="12035" width="21.140625" style="83" customWidth="1"/>
    <col min="12036" max="12036" width="20.5703125" style="83" customWidth="1"/>
    <col min="12037" max="12037" width="23" style="83" customWidth="1"/>
    <col min="12038" max="12038" width="0" style="83" hidden="1" customWidth="1"/>
    <col min="12039" max="12039" width="10.42578125" style="83" customWidth="1"/>
    <col min="12040" max="12040" width="9.140625" style="83"/>
    <col min="12041" max="12044" width="14.85546875" style="83" bestFit="1" customWidth="1"/>
    <col min="12045" max="12045" width="13.7109375" style="83" bestFit="1" customWidth="1"/>
    <col min="12046" max="12046" width="9.5703125" style="83" bestFit="1" customWidth="1"/>
    <col min="12047" max="12048" width="13.7109375" style="83" bestFit="1" customWidth="1"/>
    <col min="12049" max="12050" width="12.42578125" style="83" bestFit="1" customWidth="1"/>
    <col min="12051" max="12052" width="9.28515625" style="83" bestFit="1" customWidth="1"/>
    <col min="12053" max="12054" width="14.85546875" style="83" bestFit="1" customWidth="1"/>
    <col min="12055" max="12286" width="9.140625" style="83"/>
    <col min="12287" max="12287" width="18.42578125" style="83" customWidth="1"/>
    <col min="12288" max="12288" width="33.42578125" style="83" customWidth="1"/>
    <col min="12289" max="12290" width="22.28515625" style="83" customWidth="1"/>
    <col min="12291" max="12291" width="21.140625" style="83" customWidth="1"/>
    <col min="12292" max="12292" width="20.5703125" style="83" customWidth="1"/>
    <col min="12293" max="12293" width="23" style="83" customWidth="1"/>
    <col min="12294" max="12294" width="0" style="83" hidden="1" customWidth="1"/>
    <col min="12295" max="12295" width="10.42578125" style="83" customWidth="1"/>
    <col min="12296" max="12296" width="9.140625" style="83"/>
    <col min="12297" max="12300" width="14.85546875" style="83" bestFit="1" customWidth="1"/>
    <col min="12301" max="12301" width="13.7109375" style="83" bestFit="1" customWidth="1"/>
    <col min="12302" max="12302" width="9.5703125" style="83" bestFit="1" customWidth="1"/>
    <col min="12303" max="12304" width="13.7109375" style="83" bestFit="1" customWidth="1"/>
    <col min="12305" max="12306" width="12.42578125" style="83" bestFit="1" customWidth="1"/>
    <col min="12307" max="12308" width="9.28515625" style="83" bestFit="1" customWidth="1"/>
    <col min="12309" max="12310" width="14.85546875" style="83" bestFit="1" customWidth="1"/>
    <col min="12311" max="12542" width="9.140625" style="83"/>
    <col min="12543" max="12543" width="18.42578125" style="83" customWidth="1"/>
    <col min="12544" max="12544" width="33.42578125" style="83" customWidth="1"/>
    <col min="12545" max="12546" width="22.28515625" style="83" customWidth="1"/>
    <col min="12547" max="12547" width="21.140625" style="83" customWidth="1"/>
    <col min="12548" max="12548" width="20.5703125" style="83" customWidth="1"/>
    <col min="12549" max="12549" width="23" style="83" customWidth="1"/>
    <col min="12550" max="12550" width="0" style="83" hidden="1" customWidth="1"/>
    <col min="12551" max="12551" width="10.42578125" style="83" customWidth="1"/>
    <col min="12552" max="12552" width="9.140625" style="83"/>
    <col min="12553" max="12556" width="14.85546875" style="83" bestFit="1" customWidth="1"/>
    <col min="12557" max="12557" width="13.7109375" style="83" bestFit="1" customWidth="1"/>
    <col min="12558" max="12558" width="9.5703125" style="83" bestFit="1" customWidth="1"/>
    <col min="12559" max="12560" width="13.7109375" style="83" bestFit="1" customWidth="1"/>
    <col min="12561" max="12562" width="12.42578125" style="83" bestFit="1" customWidth="1"/>
    <col min="12563" max="12564" width="9.28515625" style="83" bestFit="1" customWidth="1"/>
    <col min="12565" max="12566" width="14.85546875" style="83" bestFit="1" customWidth="1"/>
    <col min="12567" max="12798" width="9.140625" style="83"/>
    <col min="12799" max="12799" width="18.42578125" style="83" customWidth="1"/>
    <col min="12800" max="12800" width="33.42578125" style="83" customWidth="1"/>
    <col min="12801" max="12802" width="22.28515625" style="83" customWidth="1"/>
    <col min="12803" max="12803" width="21.140625" style="83" customWidth="1"/>
    <col min="12804" max="12804" width="20.5703125" style="83" customWidth="1"/>
    <col min="12805" max="12805" width="23" style="83" customWidth="1"/>
    <col min="12806" max="12806" width="0" style="83" hidden="1" customWidth="1"/>
    <col min="12807" max="12807" width="10.42578125" style="83" customWidth="1"/>
    <col min="12808" max="12808" width="9.140625" style="83"/>
    <col min="12809" max="12812" width="14.85546875" style="83" bestFit="1" customWidth="1"/>
    <col min="12813" max="12813" width="13.7109375" style="83" bestFit="1" customWidth="1"/>
    <col min="12814" max="12814" width="9.5703125" style="83" bestFit="1" customWidth="1"/>
    <col min="12815" max="12816" width="13.7109375" style="83" bestFit="1" customWidth="1"/>
    <col min="12817" max="12818" width="12.42578125" style="83" bestFit="1" customWidth="1"/>
    <col min="12819" max="12820" width="9.28515625" style="83" bestFit="1" customWidth="1"/>
    <col min="12821" max="12822" width="14.85546875" style="83" bestFit="1" customWidth="1"/>
    <col min="12823" max="13054" width="9.140625" style="83"/>
    <col min="13055" max="13055" width="18.42578125" style="83" customWidth="1"/>
    <col min="13056" max="13056" width="33.42578125" style="83" customWidth="1"/>
    <col min="13057" max="13058" width="22.28515625" style="83" customWidth="1"/>
    <col min="13059" max="13059" width="21.140625" style="83" customWidth="1"/>
    <col min="13060" max="13060" width="20.5703125" style="83" customWidth="1"/>
    <col min="13061" max="13061" width="23" style="83" customWidth="1"/>
    <col min="13062" max="13062" width="0" style="83" hidden="1" customWidth="1"/>
    <col min="13063" max="13063" width="10.42578125" style="83" customWidth="1"/>
    <col min="13064" max="13064" width="9.140625" style="83"/>
    <col min="13065" max="13068" width="14.85546875" style="83" bestFit="1" customWidth="1"/>
    <col min="13069" max="13069" width="13.7109375" style="83" bestFit="1" customWidth="1"/>
    <col min="13070" max="13070" width="9.5703125" style="83" bestFit="1" customWidth="1"/>
    <col min="13071" max="13072" width="13.7109375" style="83" bestFit="1" customWidth="1"/>
    <col min="13073" max="13074" width="12.42578125" style="83" bestFit="1" customWidth="1"/>
    <col min="13075" max="13076" width="9.28515625" style="83" bestFit="1" customWidth="1"/>
    <col min="13077" max="13078" width="14.85546875" style="83" bestFit="1" customWidth="1"/>
    <col min="13079" max="13310" width="9.140625" style="83"/>
    <col min="13311" max="13311" width="18.42578125" style="83" customWidth="1"/>
    <col min="13312" max="13312" width="33.42578125" style="83" customWidth="1"/>
    <col min="13313" max="13314" width="22.28515625" style="83" customWidth="1"/>
    <col min="13315" max="13315" width="21.140625" style="83" customWidth="1"/>
    <col min="13316" max="13316" width="20.5703125" style="83" customWidth="1"/>
    <col min="13317" max="13317" width="23" style="83" customWidth="1"/>
    <col min="13318" max="13318" width="0" style="83" hidden="1" customWidth="1"/>
    <col min="13319" max="13319" width="10.42578125" style="83" customWidth="1"/>
    <col min="13320" max="13320" width="9.140625" style="83"/>
    <col min="13321" max="13324" width="14.85546875" style="83" bestFit="1" customWidth="1"/>
    <col min="13325" max="13325" width="13.7109375" style="83" bestFit="1" customWidth="1"/>
    <col min="13326" max="13326" width="9.5703125" style="83" bestFit="1" customWidth="1"/>
    <col min="13327" max="13328" width="13.7109375" style="83" bestFit="1" customWidth="1"/>
    <col min="13329" max="13330" width="12.42578125" style="83" bestFit="1" customWidth="1"/>
    <col min="13331" max="13332" width="9.28515625" style="83" bestFit="1" customWidth="1"/>
    <col min="13333" max="13334" width="14.85546875" style="83" bestFit="1" customWidth="1"/>
    <col min="13335" max="13566" width="9.140625" style="83"/>
    <col min="13567" max="13567" width="18.42578125" style="83" customWidth="1"/>
    <col min="13568" max="13568" width="33.42578125" style="83" customWidth="1"/>
    <col min="13569" max="13570" width="22.28515625" style="83" customWidth="1"/>
    <col min="13571" max="13571" width="21.140625" style="83" customWidth="1"/>
    <col min="13572" max="13572" width="20.5703125" style="83" customWidth="1"/>
    <col min="13573" max="13573" width="23" style="83" customWidth="1"/>
    <col min="13574" max="13574" width="0" style="83" hidden="1" customWidth="1"/>
    <col min="13575" max="13575" width="10.42578125" style="83" customWidth="1"/>
    <col min="13576" max="13576" width="9.140625" style="83"/>
    <col min="13577" max="13580" width="14.85546875" style="83" bestFit="1" customWidth="1"/>
    <col min="13581" max="13581" width="13.7109375" style="83" bestFit="1" customWidth="1"/>
    <col min="13582" max="13582" width="9.5703125" style="83" bestFit="1" customWidth="1"/>
    <col min="13583" max="13584" width="13.7109375" style="83" bestFit="1" customWidth="1"/>
    <col min="13585" max="13586" width="12.42578125" style="83" bestFit="1" customWidth="1"/>
    <col min="13587" max="13588" width="9.28515625" style="83" bestFit="1" customWidth="1"/>
    <col min="13589" max="13590" width="14.85546875" style="83" bestFit="1" customWidth="1"/>
    <col min="13591" max="13822" width="9.140625" style="83"/>
    <col min="13823" max="13823" width="18.42578125" style="83" customWidth="1"/>
    <col min="13824" max="13824" width="33.42578125" style="83" customWidth="1"/>
    <col min="13825" max="13826" width="22.28515625" style="83" customWidth="1"/>
    <col min="13827" max="13827" width="21.140625" style="83" customWidth="1"/>
    <col min="13828" max="13828" width="20.5703125" style="83" customWidth="1"/>
    <col min="13829" max="13829" width="23" style="83" customWidth="1"/>
    <col min="13830" max="13830" width="0" style="83" hidden="1" customWidth="1"/>
    <col min="13831" max="13831" width="10.42578125" style="83" customWidth="1"/>
    <col min="13832" max="13832" width="9.140625" style="83"/>
    <col min="13833" max="13836" width="14.85546875" style="83" bestFit="1" customWidth="1"/>
    <col min="13837" max="13837" width="13.7109375" style="83" bestFit="1" customWidth="1"/>
    <col min="13838" max="13838" width="9.5703125" style="83" bestFit="1" customWidth="1"/>
    <col min="13839" max="13840" width="13.7109375" style="83" bestFit="1" customWidth="1"/>
    <col min="13841" max="13842" width="12.42578125" style="83" bestFit="1" customWidth="1"/>
    <col min="13843" max="13844" width="9.28515625" style="83" bestFit="1" customWidth="1"/>
    <col min="13845" max="13846" width="14.85546875" style="83" bestFit="1" customWidth="1"/>
    <col min="13847" max="14078" width="9.140625" style="83"/>
    <col min="14079" max="14079" width="18.42578125" style="83" customWidth="1"/>
    <col min="14080" max="14080" width="33.42578125" style="83" customWidth="1"/>
    <col min="14081" max="14082" width="22.28515625" style="83" customWidth="1"/>
    <col min="14083" max="14083" width="21.140625" style="83" customWidth="1"/>
    <col min="14084" max="14084" width="20.5703125" style="83" customWidth="1"/>
    <col min="14085" max="14085" width="23" style="83" customWidth="1"/>
    <col min="14086" max="14086" width="0" style="83" hidden="1" customWidth="1"/>
    <col min="14087" max="14087" width="10.42578125" style="83" customWidth="1"/>
    <col min="14088" max="14088" width="9.140625" style="83"/>
    <col min="14089" max="14092" width="14.85546875" style="83" bestFit="1" customWidth="1"/>
    <col min="14093" max="14093" width="13.7109375" style="83" bestFit="1" customWidth="1"/>
    <col min="14094" max="14094" width="9.5703125" style="83" bestFit="1" customWidth="1"/>
    <col min="14095" max="14096" width="13.7109375" style="83" bestFit="1" customWidth="1"/>
    <col min="14097" max="14098" width="12.42578125" style="83" bestFit="1" customWidth="1"/>
    <col min="14099" max="14100" width="9.28515625" style="83" bestFit="1" customWidth="1"/>
    <col min="14101" max="14102" width="14.85546875" style="83" bestFit="1" customWidth="1"/>
    <col min="14103" max="14334" width="9.140625" style="83"/>
    <col min="14335" max="14335" width="18.42578125" style="83" customWidth="1"/>
    <col min="14336" max="14336" width="33.42578125" style="83" customWidth="1"/>
    <col min="14337" max="14338" width="22.28515625" style="83" customWidth="1"/>
    <col min="14339" max="14339" width="21.140625" style="83" customWidth="1"/>
    <col min="14340" max="14340" width="20.5703125" style="83" customWidth="1"/>
    <col min="14341" max="14341" width="23" style="83" customWidth="1"/>
    <col min="14342" max="14342" width="0" style="83" hidden="1" customWidth="1"/>
    <col min="14343" max="14343" width="10.42578125" style="83" customWidth="1"/>
    <col min="14344" max="14344" width="9.140625" style="83"/>
    <col min="14345" max="14348" width="14.85546875" style="83" bestFit="1" customWidth="1"/>
    <col min="14349" max="14349" width="13.7109375" style="83" bestFit="1" customWidth="1"/>
    <col min="14350" max="14350" width="9.5703125" style="83" bestFit="1" customWidth="1"/>
    <col min="14351" max="14352" width="13.7109375" style="83" bestFit="1" customWidth="1"/>
    <col min="14353" max="14354" width="12.42578125" style="83" bestFit="1" customWidth="1"/>
    <col min="14355" max="14356" width="9.28515625" style="83" bestFit="1" customWidth="1"/>
    <col min="14357" max="14358" width="14.85546875" style="83" bestFit="1" customWidth="1"/>
    <col min="14359" max="14590" width="9.140625" style="83"/>
    <col min="14591" max="14591" width="18.42578125" style="83" customWidth="1"/>
    <col min="14592" max="14592" width="33.42578125" style="83" customWidth="1"/>
    <col min="14593" max="14594" width="22.28515625" style="83" customWidth="1"/>
    <col min="14595" max="14595" width="21.140625" style="83" customWidth="1"/>
    <col min="14596" max="14596" width="20.5703125" style="83" customWidth="1"/>
    <col min="14597" max="14597" width="23" style="83" customWidth="1"/>
    <col min="14598" max="14598" width="0" style="83" hidden="1" customWidth="1"/>
    <col min="14599" max="14599" width="10.42578125" style="83" customWidth="1"/>
    <col min="14600" max="14600" width="9.140625" style="83"/>
    <col min="14601" max="14604" width="14.85546875" style="83" bestFit="1" customWidth="1"/>
    <col min="14605" max="14605" width="13.7109375" style="83" bestFit="1" customWidth="1"/>
    <col min="14606" max="14606" width="9.5703125" style="83" bestFit="1" customWidth="1"/>
    <col min="14607" max="14608" width="13.7109375" style="83" bestFit="1" customWidth="1"/>
    <col min="14609" max="14610" width="12.42578125" style="83" bestFit="1" customWidth="1"/>
    <col min="14611" max="14612" width="9.28515625" style="83" bestFit="1" customWidth="1"/>
    <col min="14613" max="14614" width="14.85546875" style="83" bestFit="1" customWidth="1"/>
    <col min="14615" max="14846" width="9.140625" style="83"/>
    <col min="14847" max="14847" width="18.42578125" style="83" customWidth="1"/>
    <col min="14848" max="14848" width="33.42578125" style="83" customWidth="1"/>
    <col min="14849" max="14850" width="22.28515625" style="83" customWidth="1"/>
    <col min="14851" max="14851" width="21.140625" style="83" customWidth="1"/>
    <col min="14852" max="14852" width="20.5703125" style="83" customWidth="1"/>
    <col min="14853" max="14853" width="23" style="83" customWidth="1"/>
    <col min="14854" max="14854" width="0" style="83" hidden="1" customWidth="1"/>
    <col min="14855" max="14855" width="10.42578125" style="83" customWidth="1"/>
    <col min="14856" max="14856" width="9.140625" style="83"/>
    <col min="14857" max="14860" width="14.85546875" style="83" bestFit="1" customWidth="1"/>
    <col min="14861" max="14861" width="13.7109375" style="83" bestFit="1" customWidth="1"/>
    <col min="14862" max="14862" width="9.5703125" style="83" bestFit="1" customWidth="1"/>
    <col min="14863" max="14864" width="13.7109375" style="83" bestFit="1" customWidth="1"/>
    <col min="14865" max="14866" width="12.42578125" style="83" bestFit="1" customWidth="1"/>
    <col min="14867" max="14868" width="9.28515625" style="83" bestFit="1" customWidth="1"/>
    <col min="14869" max="14870" width="14.85546875" style="83" bestFit="1" customWidth="1"/>
    <col min="14871" max="15102" width="9.140625" style="83"/>
    <col min="15103" max="15103" width="18.42578125" style="83" customWidth="1"/>
    <col min="15104" max="15104" width="33.42578125" style="83" customWidth="1"/>
    <col min="15105" max="15106" width="22.28515625" style="83" customWidth="1"/>
    <col min="15107" max="15107" width="21.140625" style="83" customWidth="1"/>
    <col min="15108" max="15108" width="20.5703125" style="83" customWidth="1"/>
    <col min="15109" max="15109" width="23" style="83" customWidth="1"/>
    <col min="15110" max="15110" width="0" style="83" hidden="1" customWidth="1"/>
    <col min="15111" max="15111" width="10.42578125" style="83" customWidth="1"/>
    <col min="15112" max="15112" width="9.140625" style="83"/>
    <col min="15113" max="15116" width="14.85546875" style="83" bestFit="1" customWidth="1"/>
    <col min="15117" max="15117" width="13.7109375" style="83" bestFit="1" customWidth="1"/>
    <col min="15118" max="15118" width="9.5703125" style="83" bestFit="1" customWidth="1"/>
    <col min="15119" max="15120" width="13.7109375" style="83" bestFit="1" customWidth="1"/>
    <col min="15121" max="15122" width="12.42578125" style="83" bestFit="1" customWidth="1"/>
    <col min="15123" max="15124" width="9.28515625" style="83" bestFit="1" customWidth="1"/>
    <col min="15125" max="15126" width="14.85546875" style="83" bestFit="1" customWidth="1"/>
    <col min="15127" max="15358" width="9.140625" style="83"/>
    <col min="15359" max="15359" width="18.42578125" style="83" customWidth="1"/>
    <col min="15360" max="15360" width="33.42578125" style="83" customWidth="1"/>
    <col min="15361" max="15362" width="22.28515625" style="83" customWidth="1"/>
    <col min="15363" max="15363" width="21.140625" style="83" customWidth="1"/>
    <col min="15364" max="15364" width="20.5703125" style="83" customWidth="1"/>
    <col min="15365" max="15365" width="23" style="83" customWidth="1"/>
    <col min="15366" max="15366" width="0" style="83" hidden="1" customWidth="1"/>
    <col min="15367" max="15367" width="10.42578125" style="83" customWidth="1"/>
    <col min="15368" max="15368" width="9.140625" style="83"/>
    <col min="15369" max="15372" width="14.85546875" style="83" bestFit="1" customWidth="1"/>
    <col min="15373" max="15373" width="13.7109375" style="83" bestFit="1" customWidth="1"/>
    <col min="15374" max="15374" width="9.5703125" style="83" bestFit="1" customWidth="1"/>
    <col min="15375" max="15376" width="13.7109375" style="83" bestFit="1" customWidth="1"/>
    <col min="15377" max="15378" width="12.42578125" style="83" bestFit="1" customWidth="1"/>
    <col min="15379" max="15380" width="9.28515625" style="83" bestFit="1" customWidth="1"/>
    <col min="15381" max="15382" width="14.85546875" style="83" bestFit="1" customWidth="1"/>
    <col min="15383" max="15614" width="9.140625" style="83"/>
    <col min="15615" max="15615" width="18.42578125" style="83" customWidth="1"/>
    <col min="15616" max="15616" width="33.42578125" style="83" customWidth="1"/>
    <col min="15617" max="15618" width="22.28515625" style="83" customWidth="1"/>
    <col min="15619" max="15619" width="21.140625" style="83" customWidth="1"/>
    <col min="15620" max="15620" width="20.5703125" style="83" customWidth="1"/>
    <col min="15621" max="15621" width="23" style="83" customWidth="1"/>
    <col min="15622" max="15622" width="0" style="83" hidden="1" customWidth="1"/>
    <col min="15623" max="15623" width="10.42578125" style="83" customWidth="1"/>
    <col min="15624" max="15624" width="9.140625" style="83"/>
    <col min="15625" max="15628" width="14.85546875" style="83" bestFit="1" customWidth="1"/>
    <col min="15629" max="15629" width="13.7109375" style="83" bestFit="1" customWidth="1"/>
    <col min="15630" max="15630" width="9.5703125" style="83" bestFit="1" customWidth="1"/>
    <col min="15631" max="15632" width="13.7109375" style="83" bestFit="1" customWidth="1"/>
    <col min="15633" max="15634" width="12.42578125" style="83" bestFit="1" customWidth="1"/>
    <col min="15635" max="15636" width="9.28515625" style="83" bestFit="1" customWidth="1"/>
    <col min="15637" max="15638" width="14.85546875" style="83" bestFit="1" customWidth="1"/>
    <col min="15639" max="15870" width="9.140625" style="83"/>
    <col min="15871" max="15871" width="18.42578125" style="83" customWidth="1"/>
    <col min="15872" max="15872" width="33.42578125" style="83" customWidth="1"/>
    <col min="15873" max="15874" width="22.28515625" style="83" customWidth="1"/>
    <col min="15875" max="15875" width="21.140625" style="83" customWidth="1"/>
    <col min="15876" max="15876" width="20.5703125" style="83" customWidth="1"/>
    <col min="15877" max="15877" width="23" style="83" customWidth="1"/>
    <col min="15878" max="15878" width="0" style="83" hidden="1" customWidth="1"/>
    <col min="15879" max="15879" width="10.42578125" style="83" customWidth="1"/>
    <col min="15880" max="15880" width="9.140625" style="83"/>
    <col min="15881" max="15884" width="14.85546875" style="83" bestFit="1" customWidth="1"/>
    <col min="15885" max="15885" width="13.7109375" style="83" bestFit="1" customWidth="1"/>
    <col min="15886" max="15886" width="9.5703125" style="83" bestFit="1" customWidth="1"/>
    <col min="15887" max="15888" width="13.7109375" style="83" bestFit="1" customWidth="1"/>
    <col min="15889" max="15890" width="12.42578125" style="83" bestFit="1" customWidth="1"/>
    <col min="15891" max="15892" width="9.28515625" style="83" bestFit="1" customWidth="1"/>
    <col min="15893" max="15894" width="14.85546875" style="83" bestFit="1" customWidth="1"/>
    <col min="15895" max="16126" width="9.140625" style="83"/>
    <col min="16127" max="16127" width="18.42578125" style="83" customWidth="1"/>
    <col min="16128" max="16128" width="33.42578125" style="83" customWidth="1"/>
    <col min="16129" max="16130" width="22.28515625" style="83" customWidth="1"/>
    <col min="16131" max="16131" width="21.140625" style="83" customWidth="1"/>
    <col min="16132" max="16132" width="20.5703125" style="83" customWidth="1"/>
    <col min="16133" max="16133" width="23" style="83" customWidth="1"/>
    <col min="16134" max="16134" width="0" style="83" hidden="1" customWidth="1"/>
    <col min="16135" max="16135" width="10.42578125" style="83" customWidth="1"/>
    <col min="16136" max="16136" width="9.140625" style="83"/>
    <col min="16137" max="16140" width="14.85546875" style="83" bestFit="1" customWidth="1"/>
    <col min="16141" max="16141" width="13.7109375" style="83" bestFit="1" customWidth="1"/>
    <col min="16142" max="16142" width="9.5703125" style="83" bestFit="1" customWidth="1"/>
    <col min="16143" max="16144" width="13.7109375" style="83" bestFit="1" customWidth="1"/>
    <col min="16145" max="16146" width="12.42578125" style="83" bestFit="1" customWidth="1"/>
    <col min="16147" max="16148" width="9.28515625" style="83" bestFit="1" customWidth="1"/>
    <col min="16149" max="16150" width="14.85546875" style="83" bestFit="1" customWidth="1"/>
    <col min="16151" max="16384" width="9.140625" style="83"/>
  </cols>
  <sheetData>
    <row r="1" spans="1:22" x14ac:dyDescent="0.25">
      <c r="A1" s="163"/>
      <c r="B1" s="163"/>
      <c r="C1" s="163"/>
      <c r="D1" s="163"/>
      <c r="E1" s="163"/>
      <c r="F1" s="82"/>
      <c r="G1" s="82"/>
    </row>
    <row r="2" spans="1:22" x14ac:dyDescent="0.25">
      <c r="A2" s="163" t="s">
        <v>56</v>
      </c>
      <c r="B2" s="163"/>
      <c r="C2" s="163"/>
      <c r="D2" s="163"/>
      <c r="E2" s="163"/>
      <c r="F2" s="82"/>
      <c r="G2" s="82"/>
    </row>
    <row r="3" spans="1:22" x14ac:dyDescent="0.25">
      <c r="A3" s="20"/>
      <c r="B3" s="20"/>
      <c r="C3" s="20"/>
      <c r="D3" s="20"/>
      <c r="F3" s="82"/>
      <c r="G3" s="82"/>
    </row>
    <row r="4" spans="1:22" x14ac:dyDescent="0.25">
      <c r="A4" s="186" t="s">
        <v>57</v>
      </c>
      <c r="B4" s="186"/>
      <c r="C4" s="186"/>
      <c r="D4" s="186"/>
      <c r="E4" s="186"/>
    </row>
    <row r="5" spans="1:22" x14ac:dyDescent="0.25">
      <c r="A5" s="84"/>
      <c r="B5" s="84"/>
      <c r="C5" s="84"/>
      <c r="D5" s="84"/>
      <c r="E5" s="84"/>
    </row>
    <row r="6" spans="1:22" x14ac:dyDescent="0.25">
      <c r="A6" s="186" t="s">
        <v>109</v>
      </c>
      <c r="B6" s="186"/>
      <c r="C6" s="186"/>
      <c r="D6" s="186"/>
      <c r="E6" s="186"/>
    </row>
    <row r="7" spans="1:22" s="90" customFormat="1" ht="20.25" thickBot="1" x14ac:dyDescent="0.45">
      <c r="A7" s="85"/>
      <c r="B7" s="86"/>
      <c r="C7" s="87"/>
      <c r="D7" s="86"/>
      <c r="E7" s="88"/>
      <c r="F7" s="89" t="s">
        <v>58</v>
      </c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</row>
    <row r="8" spans="1:22" ht="26.25" thickBot="1" x14ac:dyDescent="0.3">
      <c r="A8" s="91" t="s">
        <v>59</v>
      </c>
      <c r="B8" s="92" t="s">
        <v>60</v>
      </c>
      <c r="C8" s="34" t="s">
        <v>25</v>
      </c>
      <c r="D8" s="34" t="s">
        <v>102</v>
      </c>
      <c r="E8" s="34" t="s">
        <v>103</v>
      </c>
      <c r="F8" s="93" t="e">
        <f>SUM(#REF!)</f>
        <v>#REF!</v>
      </c>
      <c r="I8" s="94"/>
      <c r="J8" s="94"/>
      <c r="K8" s="95"/>
      <c r="L8" s="95"/>
      <c r="M8" s="95"/>
      <c r="N8" s="95"/>
      <c r="O8" s="95"/>
      <c r="P8" s="95"/>
      <c r="Q8" s="95"/>
      <c r="R8" s="95"/>
      <c r="S8" s="95"/>
      <c r="T8" s="95"/>
      <c r="U8" s="96"/>
      <c r="V8" s="96"/>
    </row>
    <row r="9" spans="1:22" ht="16.5" thickBot="1" x14ac:dyDescent="0.3">
      <c r="A9" s="188"/>
      <c r="B9" s="189"/>
      <c r="C9" s="97"/>
      <c r="D9" s="97"/>
      <c r="E9" s="97"/>
      <c r="F9" s="93"/>
      <c r="H9" s="98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</row>
    <row r="10" spans="1:22" ht="16.5" thickBot="1" x14ac:dyDescent="0.3">
      <c r="A10" s="100"/>
      <c r="B10" s="101"/>
      <c r="C10" s="97"/>
      <c r="D10" s="97"/>
      <c r="E10" s="97"/>
      <c r="F10" s="102"/>
    </row>
    <row r="11" spans="1:22" ht="16.5" thickBot="1" x14ac:dyDescent="0.3">
      <c r="A11" s="103"/>
      <c r="B11" s="104" t="s">
        <v>62</v>
      </c>
      <c r="C11" s="105">
        <f t="shared" ref="C11:E12" si="0">C12</f>
        <v>864612</v>
      </c>
      <c r="D11" s="105">
        <f t="shared" si="0"/>
        <v>6614</v>
      </c>
      <c r="E11" s="105">
        <f t="shared" si="0"/>
        <v>871226</v>
      </c>
      <c r="F11" s="106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</row>
    <row r="12" spans="1:22" x14ac:dyDescent="0.25">
      <c r="A12" s="111" t="s">
        <v>63</v>
      </c>
      <c r="B12" s="112" t="s">
        <v>64</v>
      </c>
      <c r="C12" s="113">
        <f t="shared" si="0"/>
        <v>864612</v>
      </c>
      <c r="D12" s="113">
        <f t="shared" si="0"/>
        <v>6614</v>
      </c>
      <c r="E12" s="113">
        <f t="shared" si="0"/>
        <v>871226</v>
      </c>
      <c r="F12" s="106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</row>
    <row r="13" spans="1:22" x14ac:dyDescent="0.25">
      <c r="A13" s="108" t="s">
        <v>65</v>
      </c>
      <c r="B13" s="109" t="s">
        <v>66</v>
      </c>
      <c r="C13" s="110">
        <f>'A2. PRIHODI I RASHODI PO IZVOR.'!B29</f>
        <v>864612</v>
      </c>
      <c r="D13" s="110">
        <f>'A2. PRIHODI I RASHODI PO IZVOR.'!C29</f>
        <v>6614</v>
      </c>
      <c r="E13" s="110">
        <f>C13+D13</f>
        <v>871226</v>
      </c>
      <c r="F13" s="98">
        <v>0</v>
      </c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</row>
    <row r="14" spans="1:22" x14ac:dyDescent="0.25">
      <c r="A14" s="114"/>
      <c r="B14" s="115"/>
      <c r="C14" s="116"/>
      <c r="D14" s="117"/>
      <c r="E14" s="117"/>
    </row>
    <row r="15" spans="1:22" x14ac:dyDescent="0.25">
      <c r="A15" s="118"/>
      <c r="B15" s="119"/>
      <c r="C15" s="86"/>
      <c r="D15" s="120"/>
      <c r="E15" s="120"/>
    </row>
    <row r="16" spans="1:22" x14ac:dyDescent="0.25">
      <c r="A16" s="121"/>
      <c r="B16" s="119"/>
      <c r="C16" s="123"/>
      <c r="D16" s="122"/>
      <c r="E16" s="123"/>
    </row>
    <row r="17" spans="1:12" x14ac:dyDescent="0.25">
      <c r="A17" s="124"/>
      <c r="B17" s="123"/>
      <c r="C17" s="183"/>
      <c r="D17" s="183"/>
      <c r="E17" s="183"/>
    </row>
    <row r="18" spans="1:12" x14ac:dyDescent="0.25">
      <c r="A18" s="125"/>
      <c r="B18" s="126"/>
      <c r="C18" s="184"/>
      <c r="D18" s="184"/>
      <c r="E18" s="184"/>
      <c r="K18" s="185"/>
      <c r="L18" s="185"/>
    </row>
  </sheetData>
  <mergeCells count="9">
    <mergeCell ref="C17:E17"/>
    <mergeCell ref="C18:E18"/>
    <mergeCell ref="K18:L18"/>
    <mergeCell ref="A1:E1"/>
    <mergeCell ref="A2:E2"/>
    <mergeCell ref="A4:E4"/>
    <mergeCell ref="A6:E6"/>
    <mergeCell ref="I7:V7"/>
    <mergeCell ref="A9:B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92F88-0061-4F89-9316-AA8FD7AF4114}">
  <dimension ref="A1:F16"/>
  <sheetViews>
    <sheetView workbookViewId="0">
      <selection activeCell="D9" sqref="D9:F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6" width="25.28515625" customWidth="1"/>
    <col min="255" max="255" width="7.42578125" bestFit="1" customWidth="1"/>
    <col min="256" max="256" width="8.42578125" bestFit="1" customWidth="1"/>
    <col min="257" max="262" width="25.28515625" customWidth="1"/>
    <col min="511" max="511" width="7.42578125" bestFit="1" customWidth="1"/>
    <col min="512" max="512" width="8.42578125" bestFit="1" customWidth="1"/>
    <col min="513" max="518" width="25.28515625" customWidth="1"/>
    <col min="767" max="767" width="7.42578125" bestFit="1" customWidth="1"/>
    <col min="768" max="768" width="8.42578125" bestFit="1" customWidth="1"/>
    <col min="769" max="774" width="25.28515625" customWidth="1"/>
    <col min="1023" max="1023" width="7.42578125" bestFit="1" customWidth="1"/>
    <col min="1024" max="1024" width="8.42578125" bestFit="1" customWidth="1"/>
    <col min="1025" max="1030" width="25.28515625" customWidth="1"/>
    <col min="1279" max="1279" width="7.42578125" bestFit="1" customWidth="1"/>
    <col min="1280" max="1280" width="8.42578125" bestFit="1" customWidth="1"/>
    <col min="1281" max="1286" width="25.28515625" customWidth="1"/>
    <col min="1535" max="1535" width="7.42578125" bestFit="1" customWidth="1"/>
    <col min="1536" max="1536" width="8.42578125" bestFit="1" customWidth="1"/>
    <col min="1537" max="1542" width="25.28515625" customWidth="1"/>
    <col min="1791" max="1791" width="7.42578125" bestFit="1" customWidth="1"/>
    <col min="1792" max="1792" width="8.42578125" bestFit="1" customWidth="1"/>
    <col min="1793" max="1798" width="25.28515625" customWidth="1"/>
    <col min="2047" max="2047" width="7.42578125" bestFit="1" customWidth="1"/>
    <col min="2048" max="2048" width="8.42578125" bestFit="1" customWidth="1"/>
    <col min="2049" max="2054" width="25.28515625" customWidth="1"/>
    <col min="2303" max="2303" width="7.42578125" bestFit="1" customWidth="1"/>
    <col min="2304" max="2304" width="8.42578125" bestFit="1" customWidth="1"/>
    <col min="2305" max="2310" width="25.28515625" customWidth="1"/>
    <col min="2559" max="2559" width="7.42578125" bestFit="1" customWidth="1"/>
    <col min="2560" max="2560" width="8.42578125" bestFit="1" customWidth="1"/>
    <col min="2561" max="2566" width="25.28515625" customWidth="1"/>
    <col min="2815" max="2815" width="7.42578125" bestFit="1" customWidth="1"/>
    <col min="2816" max="2816" width="8.42578125" bestFit="1" customWidth="1"/>
    <col min="2817" max="2822" width="25.28515625" customWidth="1"/>
    <col min="3071" max="3071" width="7.42578125" bestFit="1" customWidth="1"/>
    <col min="3072" max="3072" width="8.42578125" bestFit="1" customWidth="1"/>
    <col min="3073" max="3078" width="25.28515625" customWidth="1"/>
    <col min="3327" max="3327" width="7.42578125" bestFit="1" customWidth="1"/>
    <col min="3328" max="3328" width="8.42578125" bestFit="1" customWidth="1"/>
    <col min="3329" max="3334" width="25.28515625" customWidth="1"/>
    <col min="3583" max="3583" width="7.42578125" bestFit="1" customWidth="1"/>
    <col min="3584" max="3584" width="8.42578125" bestFit="1" customWidth="1"/>
    <col min="3585" max="3590" width="25.28515625" customWidth="1"/>
    <col min="3839" max="3839" width="7.42578125" bestFit="1" customWidth="1"/>
    <col min="3840" max="3840" width="8.42578125" bestFit="1" customWidth="1"/>
    <col min="3841" max="3846" width="25.28515625" customWidth="1"/>
    <col min="4095" max="4095" width="7.42578125" bestFit="1" customWidth="1"/>
    <col min="4096" max="4096" width="8.42578125" bestFit="1" customWidth="1"/>
    <col min="4097" max="4102" width="25.28515625" customWidth="1"/>
    <col min="4351" max="4351" width="7.42578125" bestFit="1" customWidth="1"/>
    <col min="4352" max="4352" width="8.42578125" bestFit="1" customWidth="1"/>
    <col min="4353" max="4358" width="25.28515625" customWidth="1"/>
    <col min="4607" max="4607" width="7.42578125" bestFit="1" customWidth="1"/>
    <col min="4608" max="4608" width="8.42578125" bestFit="1" customWidth="1"/>
    <col min="4609" max="4614" width="25.28515625" customWidth="1"/>
    <col min="4863" max="4863" width="7.42578125" bestFit="1" customWidth="1"/>
    <col min="4864" max="4864" width="8.42578125" bestFit="1" customWidth="1"/>
    <col min="4865" max="4870" width="25.28515625" customWidth="1"/>
    <col min="5119" max="5119" width="7.42578125" bestFit="1" customWidth="1"/>
    <col min="5120" max="5120" width="8.42578125" bestFit="1" customWidth="1"/>
    <col min="5121" max="5126" width="25.28515625" customWidth="1"/>
    <col min="5375" max="5375" width="7.42578125" bestFit="1" customWidth="1"/>
    <col min="5376" max="5376" width="8.42578125" bestFit="1" customWidth="1"/>
    <col min="5377" max="5382" width="25.28515625" customWidth="1"/>
    <col min="5631" max="5631" width="7.42578125" bestFit="1" customWidth="1"/>
    <col min="5632" max="5632" width="8.42578125" bestFit="1" customWidth="1"/>
    <col min="5633" max="5638" width="25.28515625" customWidth="1"/>
    <col min="5887" max="5887" width="7.42578125" bestFit="1" customWidth="1"/>
    <col min="5888" max="5888" width="8.42578125" bestFit="1" customWidth="1"/>
    <col min="5889" max="5894" width="25.28515625" customWidth="1"/>
    <col min="6143" max="6143" width="7.42578125" bestFit="1" customWidth="1"/>
    <col min="6144" max="6144" width="8.42578125" bestFit="1" customWidth="1"/>
    <col min="6145" max="6150" width="25.28515625" customWidth="1"/>
    <col min="6399" max="6399" width="7.42578125" bestFit="1" customWidth="1"/>
    <col min="6400" max="6400" width="8.42578125" bestFit="1" customWidth="1"/>
    <col min="6401" max="6406" width="25.28515625" customWidth="1"/>
    <col min="6655" max="6655" width="7.42578125" bestFit="1" customWidth="1"/>
    <col min="6656" max="6656" width="8.42578125" bestFit="1" customWidth="1"/>
    <col min="6657" max="6662" width="25.28515625" customWidth="1"/>
    <col min="6911" max="6911" width="7.42578125" bestFit="1" customWidth="1"/>
    <col min="6912" max="6912" width="8.42578125" bestFit="1" customWidth="1"/>
    <col min="6913" max="6918" width="25.28515625" customWidth="1"/>
    <col min="7167" max="7167" width="7.42578125" bestFit="1" customWidth="1"/>
    <col min="7168" max="7168" width="8.42578125" bestFit="1" customWidth="1"/>
    <col min="7169" max="7174" width="25.28515625" customWidth="1"/>
    <col min="7423" max="7423" width="7.42578125" bestFit="1" customWidth="1"/>
    <col min="7424" max="7424" width="8.42578125" bestFit="1" customWidth="1"/>
    <col min="7425" max="7430" width="25.28515625" customWidth="1"/>
    <col min="7679" max="7679" width="7.42578125" bestFit="1" customWidth="1"/>
    <col min="7680" max="7680" width="8.42578125" bestFit="1" customWidth="1"/>
    <col min="7681" max="7686" width="25.28515625" customWidth="1"/>
    <col min="7935" max="7935" width="7.42578125" bestFit="1" customWidth="1"/>
    <col min="7936" max="7936" width="8.42578125" bestFit="1" customWidth="1"/>
    <col min="7937" max="7942" width="25.28515625" customWidth="1"/>
    <col min="8191" max="8191" width="7.42578125" bestFit="1" customWidth="1"/>
    <col min="8192" max="8192" width="8.42578125" bestFit="1" customWidth="1"/>
    <col min="8193" max="8198" width="25.28515625" customWidth="1"/>
    <col min="8447" max="8447" width="7.42578125" bestFit="1" customWidth="1"/>
    <col min="8448" max="8448" width="8.42578125" bestFit="1" customWidth="1"/>
    <col min="8449" max="8454" width="25.28515625" customWidth="1"/>
    <col min="8703" max="8703" width="7.42578125" bestFit="1" customWidth="1"/>
    <col min="8704" max="8704" width="8.42578125" bestFit="1" customWidth="1"/>
    <col min="8705" max="8710" width="25.28515625" customWidth="1"/>
    <col min="8959" max="8959" width="7.42578125" bestFit="1" customWidth="1"/>
    <col min="8960" max="8960" width="8.42578125" bestFit="1" customWidth="1"/>
    <col min="8961" max="8966" width="25.28515625" customWidth="1"/>
    <col min="9215" max="9215" width="7.42578125" bestFit="1" customWidth="1"/>
    <col min="9216" max="9216" width="8.42578125" bestFit="1" customWidth="1"/>
    <col min="9217" max="9222" width="25.28515625" customWidth="1"/>
    <col min="9471" max="9471" width="7.42578125" bestFit="1" customWidth="1"/>
    <col min="9472" max="9472" width="8.42578125" bestFit="1" customWidth="1"/>
    <col min="9473" max="9478" width="25.28515625" customWidth="1"/>
    <col min="9727" max="9727" width="7.42578125" bestFit="1" customWidth="1"/>
    <col min="9728" max="9728" width="8.42578125" bestFit="1" customWidth="1"/>
    <col min="9729" max="9734" width="25.28515625" customWidth="1"/>
    <col min="9983" max="9983" width="7.42578125" bestFit="1" customWidth="1"/>
    <col min="9984" max="9984" width="8.42578125" bestFit="1" customWidth="1"/>
    <col min="9985" max="9990" width="25.28515625" customWidth="1"/>
    <col min="10239" max="10239" width="7.42578125" bestFit="1" customWidth="1"/>
    <col min="10240" max="10240" width="8.42578125" bestFit="1" customWidth="1"/>
    <col min="10241" max="10246" width="25.28515625" customWidth="1"/>
    <col min="10495" max="10495" width="7.42578125" bestFit="1" customWidth="1"/>
    <col min="10496" max="10496" width="8.42578125" bestFit="1" customWidth="1"/>
    <col min="10497" max="10502" width="25.28515625" customWidth="1"/>
    <col min="10751" max="10751" width="7.42578125" bestFit="1" customWidth="1"/>
    <col min="10752" max="10752" width="8.42578125" bestFit="1" customWidth="1"/>
    <col min="10753" max="10758" width="25.28515625" customWidth="1"/>
    <col min="11007" max="11007" width="7.42578125" bestFit="1" customWidth="1"/>
    <col min="11008" max="11008" width="8.42578125" bestFit="1" customWidth="1"/>
    <col min="11009" max="11014" width="25.28515625" customWidth="1"/>
    <col min="11263" max="11263" width="7.42578125" bestFit="1" customWidth="1"/>
    <col min="11264" max="11264" width="8.42578125" bestFit="1" customWidth="1"/>
    <col min="11265" max="11270" width="25.28515625" customWidth="1"/>
    <col min="11519" max="11519" width="7.42578125" bestFit="1" customWidth="1"/>
    <col min="11520" max="11520" width="8.42578125" bestFit="1" customWidth="1"/>
    <col min="11521" max="11526" width="25.28515625" customWidth="1"/>
    <col min="11775" max="11775" width="7.42578125" bestFit="1" customWidth="1"/>
    <col min="11776" max="11776" width="8.42578125" bestFit="1" customWidth="1"/>
    <col min="11777" max="11782" width="25.28515625" customWidth="1"/>
    <col min="12031" max="12031" width="7.42578125" bestFit="1" customWidth="1"/>
    <col min="12032" max="12032" width="8.42578125" bestFit="1" customWidth="1"/>
    <col min="12033" max="12038" width="25.28515625" customWidth="1"/>
    <col min="12287" max="12287" width="7.42578125" bestFit="1" customWidth="1"/>
    <col min="12288" max="12288" width="8.42578125" bestFit="1" customWidth="1"/>
    <col min="12289" max="12294" width="25.28515625" customWidth="1"/>
    <col min="12543" max="12543" width="7.42578125" bestFit="1" customWidth="1"/>
    <col min="12544" max="12544" width="8.42578125" bestFit="1" customWidth="1"/>
    <col min="12545" max="12550" width="25.28515625" customWidth="1"/>
    <col min="12799" max="12799" width="7.42578125" bestFit="1" customWidth="1"/>
    <col min="12800" max="12800" width="8.42578125" bestFit="1" customWidth="1"/>
    <col min="12801" max="12806" width="25.28515625" customWidth="1"/>
    <col min="13055" max="13055" width="7.42578125" bestFit="1" customWidth="1"/>
    <col min="13056" max="13056" width="8.42578125" bestFit="1" customWidth="1"/>
    <col min="13057" max="13062" width="25.28515625" customWidth="1"/>
    <col min="13311" max="13311" width="7.42578125" bestFit="1" customWidth="1"/>
    <col min="13312" max="13312" width="8.42578125" bestFit="1" customWidth="1"/>
    <col min="13313" max="13318" width="25.28515625" customWidth="1"/>
    <col min="13567" max="13567" width="7.42578125" bestFit="1" customWidth="1"/>
    <col min="13568" max="13568" width="8.42578125" bestFit="1" customWidth="1"/>
    <col min="13569" max="13574" width="25.28515625" customWidth="1"/>
    <col min="13823" max="13823" width="7.42578125" bestFit="1" customWidth="1"/>
    <col min="13824" max="13824" width="8.42578125" bestFit="1" customWidth="1"/>
    <col min="13825" max="13830" width="25.28515625" customWidth="1"/>
    <col min="14079" max="14079" width="7.42578125" bestFit="1" customWidth="1"/>
    <col min="14080" max="14080" width="8.42578125" bestFit="1" customWidth="1"/>
    <col min="14081" max="14086" width="25.28515625" customWidth="1"/>
    <col min="14335" max="14335" width="7.42578125" bestFit="1" customWidth="1"/>
    <col min="14336" max="14336" width="8.42578125" bestFit="1" customWidth="1"/>
    <col min="14337" max="14342" width="25.28515625" customWidth="1"/>
    <col min="14591" max="14591" width="7.42578125" bestFit="1" customWidth="1"/>
    <col min="14592" max="14592" width="8.42578125" bestFit="1" customWidth="1"/>
    <col min="14593" max="14598" width="25.28515625" customWidth="1"/>
    <col min="14847" max="14847" width="7.42578125" bestFit="1" customWidth="1"/>
    <col min="14848" max="14848" width="8.42578125" bestFit="1" customWidth="1"/>
    <col min="14849" max="14854" width="25.28515625" customWidth="1"/>
    <col min="15103" max="15103" width="7.42578125" bestFit="1" customWidth="1"/>
    <col min="15104" max="15104" width="8.42578125" bestFit="1" customWidth="1"/>
    <col min="15105" max="15110" width="25.28515625" customWidth="1"/>
    <col min="15359" max="15359" width="7.42578125" bestFit="1" customWidth="1"/>
    <col min="15360" max="15360" width="8.42578125" bestFit="1" customWidth="1"/>
    <col min="15361" max="15366" width="25.28515625" customWidth="1"/>
    <col min="15615" max="15615" width="7.42578125" bestFit="1" customWidth="1"/>
    <col min="15616" max="15616" width="8.42578125" bestFit="1" customWidth="1"/>
    <col min="15617" max="15622" width="25.28515625" customWidth="1"/>
    <col min="15871" max="15871" width="7.42578125" bestFit="1" customWidth="1"/>
    <col min="15872" max="15872" width="8.42578125" bestFit="1" customWidth="1"/>
    <col min="15873" max="15878" width="25.28515625" customWidth="1"/>
    <col min="16127" max="16127" width="7.42578125" bestFit="1" customWidth="1"/>
    <col min="16128" max="16128" width="8.42578125" bestFit="1" customWidth="1"/>
    <col min="16129" max="16134" width="25.28515625" customWidth="1"/>
  </cols>
  <sheetData>
    <row r="1" spans="1:6" ht="15.75" x14ac:dyDescent="0.25">
      <c r="A1" s="163"/>
      <c r="B1" s="163"/>
      <c r="C1" s="163"/>
      <c r="D1" s="163"/>
      <c r="E1" s="163"/>
      <c r="F1" s="163"/>
    </row>
    <row r="2" spans="1:6" ht="18" x14ac:dyDescent="0.25">
      <c r="A2" s="1"/>
      <c r="B2" s="1"/>
      <c r="C2" s="1"/>
      <c r="D2" s="1"/>
      <c r="E2" s="1"/>
      <c r="F2" s="1"/>
    </row>
    <row r="3" spans="1:6" ht="15.75" x14ac:dyDescent="0.25">
      <c r="A3" s="163" t="s">
        <v>0</v>
      </c>
      <c r="B3" s="163"/>
      <c r="C3" s="163"/>
      <c r="D3" s="163"/>
      <c r="E3" s="163"/>
      <c r="F3" s="163"/>
    </row>
    <row r="4" spans="1:6" ht="15.75" x14ac:dyDescent="0.25">
      <c r="A4" s="156"/>
      <c r="B4" s="156"/>
      <c r="C4" s="156"/>
      <c r="D4" s="156"/>
      <c r="E4" s="156"/>
      <c r="F4" s="156"/>
    </row>
    <row r="5" spans="1:6" ht="15.75" x14ac:dyDescent="0.25">
      <c r="A5" s="156"/>
      <c r="B5" s="186" t="s">
        <v>110</v>
      </c>
      <c r="C5" s="186"/>
      <c r="D5" s="186"/>
      <c r="E5" s="186"/>
      <c r="F5" s="186"/>
    </row>
    <row r="6" spans="1:6" ht="18" x14ac:dyDescent="0.25">
      <c r="A6" s="1"/>
      <c r="B6" s="1"/>
      <c r="C6" s="1"/>
      <c r="D6" s="1"/>
      <c r="E6" s="2"/>
      <c r="F6" s="2"/>
    </row>
    <row r="7" spans="1:6" ht="15.75" x14ac:dyDescent="0.25">
      <c r="A7" s="163" t="s">
        <v>111</v>
      </c>
      <c r="B7" s="163"/>
      <c r="C7" s="163"/>
      <c r="D7" s="163"/>
      <c r="E7" s="163"/>
      <c r="F7" s="163"/>
    </row>
    <row r="8" spans="1:6" ht="18" x14ac:dyDescent="0.25">
      <c r="A8" s="1"/>
      <c r="B8" s="1"/>
      <c r="C8" s="1"/>
      <c r="D8" s="1"/>
      <c r="E8" s="2"/>
      <c r="F8" s="2"/>
    </row>
    <row r="9" spans="1:6" x14ac:dyDescent="0.25">
      <c r="A9" s="79" t="s">
        <v>22</v>
      </c>
      <c r="B9" s="80" t="s">
        <v>23</v>
      </c>
      <c r="C9" s="80" t="s">
        <v>67</v>
      </c>
      <c r="D9" s="34" t="s">
        <v>25</v>
      </c>
      <c r="E9" s="34" t="s">
        <v>102</v>
      </c>
      <c r="F9" s="34" t="s">
        <v>103</v>
      </c>
    </row>
    <row r="10" spans="1:6" x14ac:dyDescent="0.25">
      <c r="A10" s="129"/>
      <c r="B10" s="130"/>
      <c r="C10" s="131" t="s">
        <v>68</v>
      </c>
      <c r="D10" s="130">
        <v>0</v>
      </c>
      <c r="E10" s="130">
        <v>0</v>
      </c>
      <c r="F10" s="130">
        <v>0</v>
      </c>
    </row>
    <row r="11" spans="1:6" ht="25.5" x14ac:dyDescent="0.25">
      <c r="A11" s="44">
        <v>8</v>
      </c>
      <c r="B11" s="44"/>
      <c r="C11" s="44" t="s">
        <v>69</v>
      </c>
      <c r="D11" s="46">
        <v>0</v>
      </c>
      <c r="E11" s="46">
        <v>0</v>
      </c>
      <c r="F11" s="46">
        <v>0</v>
      </c>
    </row>
    <row r="12" spans="1:6" x14ac:dyDescent="0.25">
      <c r="A12" s="44"/>
      <c r="B12" s="45">
        <v>84</v>
      </c>
      <c r="C12" s="45" t="s">
        <v>70</v>
      </c>
      <c r="D12" s="46">
        <v>0</v>
      </c>
      <c r="E12" s="46">
        <v>0</v>
      </c>
      <c r="F12" s="46">
        <v>0</v>
      </c>
    </row>
    <row r="13" spans="1:6" x14ac:dyDescent="0.25">
      <c r="A13" s="44"/>
      <c r="B13" s="45"/>
      <c r="C13" s="132"/>
      <c r="D13" s="46"/>
      <c r="E13" s="46"/>
      <c r="F13" s="46"/>
    </row>
    <row r="14" spans="1:6" x14ac:dyDescent="0.25">
      <c r="A14" s="44"/>
      <c r="B14" s="45"/>
      <c r="C14" s="131" t="s">
        <v>71</v>
      </c>
      <c r="D14" s="46">
        <v>0</v>
      </c>
      <c r="E14" s="46">
        <v>0</v>
      </c>
      <c r="F14" s="46">
        <v>0</v>
      </c>
    </row>
    <row r="15" spans="1:6" ht="25.5" x14ac:dyDescent="0.25">
      <c r="A15" s="54">
        <v>5</v>
      </c>
      <c r="B15" s="55"/>
      <c r="C15" s="56" t="s">
        <v>72</v>
      </c>
      <c r="D15" s="46">
        <v>0</v>
      </c>
      <c r="E15" s="46">
        <v>0</v>
      </c>
      <c r="F15" s="46">
        <v>0</v>
      </c>
    </row>
    <row r="16" spans="1:6" ht="25.5" x14ac:dyDescent="0.25">
      <c r="A16" s="45"/>
      <c r="B16" s="45">
        <v>54</v>
      </c>
      <c r="C16" s="133" t="s">
        <v>73</v>
      </c>
      <c r="D16" s="46">
        <v>0</v>
      </c>
      <c r="E16" s="46">
        <v>0</v>
      </c>
      <c r="F16" s="46">
        <v>0</v>
      </c>
    </row>
  </sheetData>
  <mergeCells count="4">
    <mergeCell ref="A1:F1"/>
    <mergeCell ref="A3:F3"/>
    <mergeCell ref="A7:F7"/>
    <mergeCell ref="B5:F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DB34D-1628-4820-BA7C-1F5387E7F816}">
  <dimension ref="A1:D23"/>
  <sheetViews>
    <sheetView workbookViewId="0">
      <selection activeCell="B7" sqref="B7:D7"/>
    </sheetView>
  </sheetViews>
  <sheetFormatPr defaultRowHeight="15" x14ac:dyDescent="0.25"/>
  <cols>
    <col min="1" max="4" width="25.28515625" customWidth="1"/>
    <col min="255" max="260" width="25.28515625" customWidth="1"/>
    <col min="511" max="516" width="25.28515625" customWidth="1"/>
    <col min="767" max="772" width="25.28515625" customWidth="1"/>
    <col min="1023" max="1028" width="25.28515625" customWidth="1"/>
    <col min="1279" max="1284" width="25.28515625" customWidth="1"/>
    <col min="1535" max="1540" width="25.28515625" customWidth="1"/>
    <col min="1791" max="1796" width="25.28515625" customWidth="1"/>
    <col min="2047" max="2052" width="25.28515625" customWidth="1"/>
    <col min="2303" max="2308" width="25.28515625" customWidth="1"/>
    <col min="2559" max="2564" width="25.28515625" customWidth="1"/>
    <col min="2815" max="2820" width="25.28515625" customWidth="1"/>
    <col min="3071" max="3076" width="25.28515625" customWidth="1"/>
    <col min="3327" max="3332" width="25.28515625" customWidth="1"/>
    <col min="3583" max="3588" width="25.28515625" customWidth="1"/>
    <col min="3839" max="3844" width="25.28515625" customWidth="1"/>
    <col min="4095" max="4100" width="25.28515625" customWidth="1"/>
    <col min="4351" max="4356" width="25.28515625" customWidth="1"/>
    <col min="4607" max="4612" width="25.28515625" customWidth="1"/>
    <col min="4863" max="4868" width="25.28515625" customWidth="1"/>
    <col min="5119" max="5124" width="25.28515625" customWidth="1"/>
    <col min="5375" max="5380" width="25.28515625" customWidth="1"/>
    <col min="5631" max="5636" width="25.28515625" customWidth="1"/>
    <col min="5887" max="5892" width="25.28515625" customWidth="1"/>
    <col min="6143" max="6148" width="25.28515625" customWidth="1"/>
    <col min="6399" max="6404" width="25.28515625" customWidth="1"/>
    <col min="6655" max="6660" width="25.28515625" customWidth="1"/>
    <col min="6911" max="6916" width="25.28515625" customWidth="1"/>
    <col min="7167" max="7172" width="25.28515625" customWidth="1"/>
    <col min="7423" max="7428" width="25.28515625" customWidth="1"/>
    <col min="7679" max="7684" width="25.28515625" customWidth="1"/>
    <col min="7935" max="7940" width="25.28515625" customWidth="1"/>
    <col min="8191" max="8196" width="25.28515625" customWidth="1"/>
    <col min="8447" max="8452" width="25.28515625" customWidth="1"/>
    <col min="8703" max="8708" width="25.28515625" customWidth="1"/>
    <col min="8959" max="8964" width="25.28515625" customWidth="1"/>
    <col min="9215" max="9220" width="25.28515625" customWidth="1"/>
    <col min="9471" max="9476" width="25.28515625" customWidth="1"/>
    <col min="9727" max="9732" width="25.28515625" customWidth="1"/>
    <col min="9983" max="9988" width="25.28515625" customWidth="1"/>
    <col min="10239" max="10244" width="25.28515625" customWidth="1"/>
    <col min="10495" max="10500" width="25.28515625" customWidth="1"/>
    <col min="10751" max="10756" width="25.28515625" customWidth="1"/>
    <col min="11007" max="11012" width="25.28515625" customWidth="1"/>
    <col min="11263" max="11268" width="25.28515625" customWidth="1"/>
    <col min="11519" max="11524" width="25.28515625" customWidth="1"/>
    <col min="11775" max="11780" width="25.28515625" customWidth="1"/>
    <col min="12031" max="12036" width="25.28515625" customWidth="1"/>
    <col min="12287" max="12292" width="25.28515625" customWidth="1"/>
    <col min="12543" max="12548" width="25.28515625" customWidth="1"/>
    <col min="12799" max="12804" width="25.28515625" customWidth="1"/>
    <col min="13055" max="13060" width="25.28515625" customWidth="1"/>
    <col min="13311" max="13316" width="25.28515625" customWidth="1"/>
    <col min="13567" max="13572" width="25.28515625" customWidth="1"/>
    <col min="13823" max="13828" width="25.28515625" customWidth="1"/>
    <col min="14079" max="14084" width="25.28515625" customWidth="1"/>
    <col min="14335" max="14340" width="25.28515625" customWidth="1"/>
    <col min="14591" max="14596" width="25.28515625" customWidth="1"/>
    <col min="14847" max="14852" width="25.28515625" customWidth="1"/>
    <col min="15103" max="15108" width="25.28515625" customWidth="1"/>
    <col min="15359" max="15364" width="25.28515625" customWidth="1"/>
    <col min="15615" max="15620" width="25.28515625" customWidth="1"/>
    <col min="15871" max="15876" width="25.28515625" customWidth="1"/>
    <col min="16127" max="16132" width="25.28515625" customWidth="1"/>
  </cols>
  <sheetData>
    <row r="1" spans="1:4" ht="15.75" x14ac:dyDescent="0.25">
      <c r="A1" s="163"/>
      <c r="B1" s="163"/>
      <c r="C1" s="163"/>
      <c r="D1" s="163"/>
    </row>
    <row r="2" spans="1:4" ht="18" x14ac:dyDescent="0.25">
      <c r="A2" s="1"/>
      <c r="B2" s="1"/>
      <c r="C2" s="1"/>
      <c r="D2" s="1"/>
    </row>
    <row r="3" spans="1:4" ht="15.75" x14ac:dyDescent="0.25">
      <c r="A3" s="163" t="s">
        <v>0</v>
      </c>
      <c r="B3" s="163"/>
      <c r="C3" s="163"/>
      <c r="D3" s="163"/>
    </row>
    <row r="4" spans="1:4" ht="18" x14ac:dyDescent="0.25">
      <c r="A4" s="1"/>
      <c r="B4" s="1"/>
      <c r="C4" s="2"/>
      <c r="D4" s="2"/>
    </row>
    <row r="5" spans="1:4" ht="15.75" x14ac:dyDescent="0.25">
      <c r="A5" s="163" t="s">
        <v>112</v>
      </c>
      <c r="B5" s="163"/>
      <c r="C5" s="163"/>
      <c r="D5" s="163"/>
    </row>
    <row r="6" spans="1:4" ht="18" x14ac:dyDescent="0.25">
      <c r="A6" s="1"/>
      <c r="B6" s="1"/>
      <c r="C6" s="2"/>
      <c r="D6" s="2"/>
    </row>
    <row r="7" spans="1:4" ht="15.75" thickBot="1" x14ac:dyDescent="0.3">
      <c r="A7" s="35" t="s">
        <v>43</v>
      </c>
      <c r="B7" s="34" t="s">
        <v>25</v>
      </c>
      <c r="C7" s="34" t="s">
        <v>102</v>
      </c>
      <c r="D7" s="34" t="s">
        <v>103</v>
      </c>
    </row>
    <row r="8" spans="1:4" ht="15.75" thickBot="1" x14ac:dyDescent="0.3">
      <c r="A8" s="134" t="s">
        <v>68</v>
      </c>
      <c r="B8" s="65">
        <v>0</v>
      </c>
      <c r="C8" s="65">
        <v>0</v>
      </c>
      <c r="D8" s="66">
        <v>0</v>
      </c>
    </row>
    <row r="9" spans="1:4" ht="25.5" x14ac:dyDescent="0.25">
      <c r="A9" s="42" t="s">
        <v>74</v>
      </c>
      <c r="B9" s="135">
        <v>0</v>
      </c>
      <c r="C9" s="135">
        <v>0</v>
      </c>
      <c r="D9" s="135">
        <v>0</v>
      </c>
    </row>
    <row r="10" spans="1:4" ht="25.5" x14ac:dyDescent="0.25">
      <c r="A10" s="136" t="s">
        <v>75</v>
      </c>
      <c r="B10" s="46">
        <v>0</v>
      </c>
      <c r="C10" s="46">
        <v>0</v>
      </c>
      <c r="D10" s="46">
        <v>0</v>
      </c>
    </row>
    <row r="11" spans="1:4" ht="15.75" thickBot="1" x14ac:dyDescent="0.3">
      <c r="A11" s="137"/>
      <c r="B11" s="138"/>
      <c r="C11" s="138"/>
      <c r="D11" s="138"/>
    </row>
    <row r="12" spans="1:4" ht="15.75" thickBot="1" x14ac:dyDescent="0.3">
      <c r="A12" s="134" t="s">
        <v>71</v>
      </c>
      <c r="B12" s="65">
        <v>0</v>
      </c>
      <c r="C12" s="65">
        <v>0</v>
      </c>
      <c r="D12" s="66">
        <v>0</v>
      </c>
    </row>
    <row r="13" spans="1:4" x14ac:dyDescent="0.25">
      <c r="A13" s="68" t="s">
        <v>44</v>
      </c>
      <c r="B13" s="135">
        <v>0</v>
      </c>
      <c r="C13" s="135">
        <v>0</v>
      </c>
      <c r="D13" s="135">
        <v>0</v>
      </c>
    </row>
    <row r="14" spans="1:4" x14ac:dyDescent="0.25">
      <c r="A14" s="70" t="s">
        <v>45</v>
      </c>
      <c r="B14" s="46">
        <v>0</v>
      </c>
      <c r="C14" s="46">
        <v>0</v>
      </c>
      <c r="D14" s="46">
        <v>0</v>
      </c>
    </row>
    <row r="15" spans="1:4" x14ac:dyDescent="0.25">
      <c r="A15" s="56" t="s">
        <v>46</v>
      </c>
      <c r="B15" s="46">
        <v>0</v>
      </c>
      <c r="C15" s="46">
        <v>0</v>
      </c>
      <c r="D15" s="46">
        <v>0</v>
      </c>
    </row>
    <row r="16" spans="1:4" x14ac:dyDescent="0.25">
      <c r="A16" s="70" t="s">
        <v>76</v>
      </c>
      <c r="B16" s="46">
        <v>0</v>
      </c>
      <c r="C16" s="46">
        <v>0</v>
      </c>
      <c r="D16" s="46">
        <v>0</v>
      </c>
    </row>
    <row r="17" spans="1:4" ht="25.5" x14ac:dyDescent="0.25">
      <c r="A17" s="44" t="s">
        <v>48</v>
      </c>
      <c r="B17" s="46">
        <v>0</v>
      </c>
      <c r="C17" s="46">
        <v>0</v>
      </c>
      <c r="D17" s="46">
        <v>0</v>
      </c>
    </row>
    <row r="18" spans="1:4" ht="25.5" x14ac:dyDescent="0.25">
      <c r="A18" s="72" t="s">
        <v>77</v>
      </c>
      <c r="B18" s="46">
        <v>0</v>
      </c>
      <c r="C18" s="46">
        <v>0</v>
      </c>
      <c r="D18" s="46">
        <v>0</v>
      </c>
    </row>
    <row r="19" spans="1:4" x14ac:dyDescent="0.25">
      <c r="A19" s="139" t="s">
        <v>78</v>
      </c>
      <c r="B19" s="46">
        <v>0</v>
      </c>
      <c r="C19" s="46">
        <v>0</v>
      </c>
      <c r="D19" s="46">
        <v>0</v>
      </c>
    </row>
    <row r="20" spans="1:4" x14ac:dyDescent="0.25">
      <c r="A20" s="140" t="s">
        <v>79</v>
      </c>
      <c r="B20" s="46">
        <v>0</v>
      </c>
      <c r="C20" s="46">
        <v>0</v>
      </c>
      <c r="D20" s="46">
        <v>0</v>
      </c>
    </row>
    <row r="21" spans="1:4" x14ac:dyDescent="0.25">
      <c r="A21" s="139" t="s">
        <v>80</v>
      </c>
      <c r="B21" s="46">
        <v>0</v>
      </c>
      <c r="C21" s="46">
        <v>0</v>
      </c>
      <c r="D21" s="46">
        <v>0</v>
      </c>
    </row>
    <row r="22" spans="1:4" x14ac:dyDescent="0.25">
      <c r="A22" s="140" t="s">
        <v>81</v>
      </c>
      <c r="B22" s="46">
        <v>0</v>
      </c>
      <c r="C22" s="46">
        <v>0</v>
      </c>
      <c r="D22" s="46">
        <v>0</v>
      </c>
    </row>
    <row r="23" spans="1:4" x14ac:dyDescent="0.25">
      <c r="A23" s="141"/>
    </row>
  </sheetData>
  <mergeCells count="3">
    <mergeCell ref="A1:D1"/>
    <mergeCell ref="A3:D3"/>
    <mergeCell ref="A5:D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EA25D-870F-45A7-B2F9-1D93FABA20B9}">
  <dimension ref="A1:R42"/>
  <sheetViews>
    <sheetView topLeftCell="A25" workbookViewId="0">
      <selection activeCell="F19" sqref="F1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7" width="25.28515625" customWidth="1"/>
    <col min="255" max="255" width="7.42578125" bestFit="1" customWidth="1"/>
    <col min="256" max="256" width="8.42578125" bestFit="1" customWidth="1"/>
    <col min="257" max="257" width="8.7109375" customWidth="1"/>
    <col min="258" max="258" width="30" customWidth="1"/>
    <col min="259" max="263" width="25.28515625" customWidth="1"/>
    <col min="511" max="511" width="7.42578125" bestFit="1" customWidth="1"/>
    <col min="512" max="512" width="8.42578125" bestFit="1" customWidth="1"/>
    <col min="513" max="513" width="8.7109375" customWidth="1"/>
    <col min="514" max="514" width="30" customWidth="1"/>
    <col min="515" max="519" width="25.28515625" customWidth="1"/>
    <col min="767" max="767" width="7.42578125" bestFit="1" customWidth="1"/>
    <col min="768" max="768" width="8.42578125" bestFit="1" customWidth="1"/>
    <col min="769" max="769" width="8.7109375" customWidth="1"/>
    <col min="770" max="770" width="30" customWidth="1"/>
    <col min="771" max="775" width="25.28515625" customWidth="1"/>
    <col min="1023" max="1023" width="7.42578125" bestFit="1" customWidth="1"/>
    <col min="1024" max="1024" width="8.42578125" bestFit="1" customWidth="1"/>
    <col min="1025" max="1025" width="8.7109375" customWidth="1"/>
    <col min="1026" max="1026" width="30" customWidth="1"/>
    <col min="1027" max="1031" width="25.28515625" customWidth="1"/>
    <col min="1279" max="1279" width="7.42578125" bestFit="1" customWidth="1"/>
    <col min="1280" max="1280" width="8.42578125" bestFit="1" customWidth="1"/>
    <col min="1281" max="1281" width="8.7109375" customWidth="1"/>
    <col min="1282" max="1282" width="30" customWidth="1"/>
    <col min="1283" max="1287" width="25.28515625" customWidth="1"/>
    <col min="1535" max="1535" width="7.42578125" bestFit="1" customWidth="1"/>
    <col min="1536" max="1536" width="8.42578125" bestFit="1" customWidth="1"/>
    <col min="1537" max="1537" width="8.7109375" customWidth="1"/>
    <col min="1538" max="1538" width="30" customWidth="1"/>
    <col min="1539" max="1543" width="25.28515625" customWidth="1"/>
    <col min="1791" max="1791" width="7.42578125" bestFit="1" customWidth="1"/>
    <col min="1792" max="1792" width="8.42578125" bestFit="1" customWidth="1"/>
    <col min="1793" max="1793" width="8.7109375" customWidth="1"/>
    <col min="1794" max="1794" width="30" customWidth="1"/>
    <col min="1795" max="1799" width="25.28515625" customWidth="1"/>
    <col min="2047" max="2047" width="7.42578125" bestFit="1" customWidth="1"/>
    <col min="2048" max="2048" width="8.42578125" bestFit="1" customWidth="1"/>
    <col min="2049" max="2049" width="8.7109375" customWidth="1"/>
    <col min="2050" max="2050" width="30" customWidth="1"/>
    <col min="2051" max="2055" width="25.28515625" customWidth="1"/>
    <col min="2303" max="2303" width="7.42578125" bestFit="1" customWidth="1"/>
    <col min="2304" max="2304" width="8.42578125" bestFit="1" customWidth="1"/>
    <col min="2305" max="2305" width="8.7109375" customWidth="1"/>
    <col min="2306" max="2306" width="30" customWidth="1"/>
    <col min="2307" max="2311" width="25.28515625" customWidth="1"/>
    <col min="2559" max="2559" width="7.42578125" bestFit="1" customWidth="1"/>
    <col min="2560" max="2560" width="8.42578125" bestFit="1" customWidth="1"/>
    <col min="2561" max="2561" width="8.7109375" customWidth="1"/>
    <col min="2562" max="2562" width="30" customWidth="1"/>
    <col min="2563" max="2567" width="25.28515625" customWidth="1"/>
    <col min="2815" max="2815" width="7.42578125" bestFit="1" customWidth="1"/>
    <col min="2816" max="2816" width="8.42578125" bestFit="1" customWidth="1"/>
    <col min="2817" max="2817" width="8.7109375" customWidth="1"/>
    <col min="2818" max="2818" width="30" customWidth="1"/>
    <col min="2819" max="2823" width="25.28515625" customWidth="1"/>
    <col min="3071" max="3071" width="7.42578125" bestFit="1" customWidth="1"/>
    <col min="3072" max="3072" width="8.42578125" bestFit="1" customWidth="1"/>
    <col min="3073" max="3073" width="8.7109375" customWidth="1"/>
    <col min="3074" max="3074" width="30" customWidth="1"/>
    <col min="3075" max="3079" width="25.28515625" customWidth="1"/>
    <col min="3327" max="3327" width="7.42578125" bestFit="1" customWidth="1"/>
    <col min="3328" max="3328" width="8.42578125" bestFit="1" customWidth="1"/>
    <col min="3329" max="3329" width="8.7109375" customWidth="1"/>
    <col min="3330" max="3330" width="30" customWidth="1"/>
    <col min="3331" max="3335" width="25.28515625" customWidth="1"/>
    <col min="3583" max="3583" width="7.42578125" bestFit="1" customWidth="1"/>
    <col min="3584" max="3584" width="8.42578125" bestFit="1" customWidth="1"/>
    <col min="3585" max="3585" width="8.7109375" customWidth="1"/>
    <col min="3586" max="3586" width="30" customWidth="1"/>
    <col min="3587" max="3591" width="25.28515625" customWidth="1"/>
    <col min="3839" max="3839" width="7.42578125" bestFit="1" customWidth="1"/>
    <col min="3840" max="3840" width="8.42578125" bestFit="1" customWidth="1"/>
    <col min="3841" max="3841" width="8.7109375" customWidth="1"/>
    <col min="3842" max="3842" width="30" customWidth="1"/>
    <col min="3843" max="3847" width="25.28515625" customWidth="1"/>
    <col min="4095" max="4095" width="7.42578125" bestFit="1" customWidth="1"/>
    <col min="4096" max="4096" width="8.42578125" bestFit="1" customWidth="1"/>
    <col min="4097" max="4097" width="8.7109375" customWidth="1"/>
    <col min="4098" max="4098" width="30" customWidth="1"/>
    <col min="4099" max="4103" width="25.28515625" customWidth="1"/>
    <col min="4351" max="4351" width="7.42578125" bestFit="1" customWidth="1"/>
    <col min="4352" max="4352" width="8.42578125" bestFit="1" customWidth="1"/>
    <col min="4353" max="4353" width="8.7109375" customWidth="1"/>
    <col min="4354" max="4354" width="30" customWidth="1"/>
    <col min="4355" max="4359" width="25.28515625" customWidth="1"/>
    <col min="4607" max="4607" width="7.42578125" bestFit="1" customWidth="1"/>
    <col min="4608" max="4608" width="8.42578125" bestFit="1" customWidth="1"/>
    <col min="4609" max="4609" width="8.7109375" customWidth="1"/>
    <col min="4610" max="4610" width="30" customWidth="1"/>
    <col min="4611" max="4615" width="25.28515625" customWidth="1"/>
    <col min="4863" max="4863" width="7.42578125" bestFit="1" customWidth="1"/>
    <col min="4864" max="4864" width="8.42578125" bestFit="1" customWidth="1"/>
    <col min="4865" max="4865" width="8.7109375" customWidth="1"/>
    <col min="4866" max="4866" width="30" customWidth="1"/>
    <col min="4867" max="4871" width="25.28515625" customWidth="1"/>
    <col min="5119" max="5119" width="7.42578125" bestFit="1" customWidth="1"/>
    <col min="5120" max="5120" width="8.42578125" bestFit="1" customWidth="1"/>
    <col min="5121" max="5121" width="8.7109375" customWidth="1"/>
    <col min="5122" max="5122" width="30" customWidth="1"/>
    <col min="5123" max="5127" width="25.28515625" customWidth="1"/>
    <col min="5375" max="5375" width="7.42578125" bestFit="1" customWidth="1"/>
    <col min="5376" max="5376" width="8.42578125" bestFit="1" customWidth="1"/>
    <col min="5377" max="5377" width="8.7109375" customWidth="1"/>
    <col min="5378" max="5378" width="30" customWidth="1"/>
    <col min="5379" max="5383" width="25.28515625" customWidth="1"/>
    <col min="5631" max="5631" width="7.42578125" bestFit="1" customWidth="1"/>
    <col min="5632" max="5632" width="8.42578125" bestFit="1" customWidth="1"/>
    <col min="5633" max="5633" width="8.7109375" customWidth="1"/>
    <col min="5634" max="5634" width="30" customWidth="1"/>
    <col min="5635" max="5639" width="25.28515625" customWidth="1"/>
    <col min="5887" max="5887" width="7.42578125" bestFit="1" customWidth="1"/>
    <col min="5888" max="5888" width="8.42578125" bestFit="1" customWidth="1"/>
    <col min="5889" max="5889" width="8.7109375" customWidth="1"/>
    <col min="5890" max="5890" width="30" customWidth="1"/>
    <col min="5891" max="5895" width="25.28515625" customWidth="1"/>
    <col min="6143" max="6143" width="7.42578125" bestFit="1" customWidth="1"/>
    <col min="6144" max="6144" width="8.42578125" bestFit="1" customWidth="1"/>
    <col min="6145" max="6145" width="8.7109375" customWidth="1"/>
    <col min="6146" max="6146" width="30" customWidth="1"/>
    <col min="6147" max="6151" width="25.28515625" customWidth="1"/>
    <col min="6399" max="6399" width="7.42578125" bestFit="1" customWidth="1"/>
    <col min="6400" max="6400" width="8.42578125" bestFit="1" customWidth="1"/>
    <col min="6401" max="6401" width="8.7109375" customWidth="1"/>
    <col min="6402" max="6402" width="30" customWidth="1"/>
    <col min="6403" max="6407" width="25.28515625" customWidth="1"/>
    <col min="6655" max="6655" width="7.42578125" bestFit="1" customWidth="1"/>
    <col min="6656" max="6656" width="8.42578125" bestFit="1" customWidth="1"/>
    <col min="6657" max="6657" width="8.7109375" customWidth="1"/>
    <col min="6658" max="6658" width="30" customWidth="1"/>
    <col min="6659" max="6663" width="25.28515625" customWidth="1"/>
    <col min="6911" max="6911" width="7.42578125" bestFit="1" customWidth="1"/>
    <col min="6912" max="6912" width="8.42578125" bestFit="1" customWidth="1"/>
    <col min="6913" max="6913" width="8.7109375" customWidth="1"/>
    <col min="6914" max="6914" width="30" customWidth="1"/>
    <col min="6915" max="6919" width="25.28515625" customWidth="1"/>
    <col min="7167" max="7167" width="7.42578125" bestFit="1" customWidth="1"/>
    <col min="7168" max="7168" width="8.42578125" bestFit="1" customWidth="1"/>
    <col min="7169" max="7169" width="8.7109375" customWidth="1"/>
    <col min="7170" max="7170" width="30" customWidth="1"/>
    <col min="7171" max="7175" width="25.28515625" customWidth="1"/>
    <col min="7423" max="7423" width="7.42578125" bestFit="1" customWidth="1"/>
    <col min="7424" max="7424" width="8.42578125" bestFit="1" customWidth="1"/>
    <col min="7425" max="7425" width="8.7109375" customWidth="1"/>
    <col min="7426" max="7426" width="30" customWidth="1"/>
    <col min="7427" max="7431" width="25.28515625" customWidth="1"/>
    <col min="7679" max="7679" width="7.42578125" bestFit="1" customWidth="1"/>
    <col min="7680" max="7680" width="8.42578125" bestFit="1" customWidth="1"/>
    <col min="7681" max="7681" width="8.7109375" customWidth="1"/>
    <col min="7682" max="7682" width="30" customWidth="1"/>
    <col min="7683" max="7687" width="25.28515625" customWidth="1"/>
    <col min="7935" max="7935" width="7.42578125" bestFit="1" customWidth="1"/>
    <col min="7936" max="7936" width="8.42578125" bestFit="1" customWidth="1"/>
    <col min="7937" max="7937" width="8.7109375" customWidth="1"/>
    <col min="7938" max="7938" width="30" customWidth="1"/>
    <col min="7939" max="7943" width="25.28515625" customWidth="1"/>
    <col min="8191" max="8191" width="7.42578125" bestFit="1" customWidth="1"/>
    <col min="8192" max="8192" width="8.42578125" bestFit="1" customWidth="1"/>
    <col min="8193" max="8193" width="8.7109375" customWidth="1"/>
    <col min="8194" max="8194" width="30" customWidth="1"/>
    <col min="8195" max="8199" width="25.28515625" customWidth="1"/>
    <col min="8447" max="8447" width="7.42578125" bestFit="1" customWidth="1"/>
    <col min="8448" max="8448" width="8.42578125" bestFit="1" customWidth="1"/>
    <col min="8449" max="8449" width="8.7109375" customWidth="1"/>
    <col min="8450" max="8450" width="30" customWidth="1"/>
    <col min="8451" max="8455" width="25.28515625" customWidth="1"/>
    <col min="8703" max="8703" width="7.42578125" bestFit="1" customWidth="1"/>
    <col min="8704" max="8704" width="8.42578125" bestFit="1" customWidth="1"/>
    <col min="8705" max="8705" width="8.7109375" customWidth="1"/>
    <col min="8706" max="8706" width="30" customWidth="1"/>
    <col min="8707" max="8711" width="25.28515625" customWidth="1"/>
    <col min="8959" max="8959" width="7.42578125" bestFit="1" customWidth="1"/>
    <col min="8960" max="8960" width="8.42578125" bestFit="1" customWidth="1"/>
    <col min="8961" max="8961" width="8.7109375" customWidth="1"/>
    <col min="8962" max="8962" width="30" customWidth="1"/>
    <col min="8963" max="8967" width="25.28515625" customWidth="1"/>
    <col min="9215" max="9215" width="7.42578125" bestFit="1" customWidth="1"/>
    <col min="9216" max="9216" width="8.42578125" bestFit="1" customWidth="1"/>
    <col min="9217" max="9217" width="8.7109375" customWidth="1"/>
    <col min="9218" max="9218" width="30" customWidth="1"/>
    <col min="9219" max="9223" width="25.28515625" customWidth="1"/>
    <col min="9471" max="9471" width="7.42578125" bestFit="1" customWidth="1"/>
    <col min="9472" max="9472" width="8.42578125" bestFit="1" customWidth="1"/>
    <col min="9473" max="9473" width="8.7109375" customWidth="1"/>
    <col min="9474" max="9474" width="30" customWidth="1"/>
    <col min="9475" max="9479" width="25.28515625" customWidth="1"/>
    <col min="9727" max="9727" width="7.42578125" bestFit="1" customWidth="1"/>
    <col min="9728" max="9728" width="8.42578125" bestFit="1" customWidth="1"/>
    <col min="9729" max="9729" width="8.7109375" customWidth="1"/>
    <col min="9730" max="9730" width="30" customWidth="1"/>
    <col min="9731" max="9735" width="25.28515625" customWidth="1"/>
    <col min="9983" max="9983" width="7.42578125" bestFit="1" customWidth="1"/>
    <col min="9984" max="9984" width="8.42578125" bestFit="1" customWidth="1"/>
    <col min="9985" max="9985" width="8.7109375" customWidth="1"/>
    <col min="9986" max="9986" width="30" customWidth="1"/>
    <col min="9987" max="9991" width="25.28515625" customWidth="1"/>
    <col min="10239" max="10239" width="7.42578125" bestFit="1" customWidth="1"/>
    <col min="10240" max="10240" width="8.42578125" bestFit="1" customWidth="1"/>
    <col min="10241" max="10241" width="8.7109375" customWidth="1"/>
    <col min="10242" max="10242" width="30" customWidth="1"/>
    <col min="10243" max="10247" width="25.28515625" customWidth="1"/>
    <col min="10495" max="10495" width="7.42578125" bestFit="1" customWidth="1"/>
    <col min="10496" max="10496" width="8.42578125" bestFit="1" customWidth="1"/>
    <col min="10497" max="10497" width="8.7109375" customWidth="1"/>
    <col min="10498" max="10498" width="30" customWidth="1"/>
    <col min="10499" max="10503" width="25.28515625" customWidth="1"/>
    <col min="10751" max="10751" width="7.42578125" bestFit="1" customWidth="1"/>
    <col min="10752" max="10752" width="8.42578125" bestFit="1" customWidth="1"/>
    <col min="10753" max="10753" width="8.7109375" customWidth="1"/>
    <col min="10754" max="10754" width="30" customWidth="1"/>
    <col min="10755" max="10759" width="25.28515625" customWidth="1"/>
    <col min="11007" max="11007" width="7.42578125" bestFit="1" customWidth="1"/>
    <col min="11008" max="11008" width="8.42578125" bestFit="1" customWidth="1"/>
    <col min="11009" max="11009" width="8.7109375" customWidth="1"/>
    <col min="11010" max="11010" width="30" customWidth="1"/>
    <col min="11011" max="11015" width="25.28515625" customWidth="1"/>
    <col min="11263" max="11263" width="7.42578125" bestFit="1" customWidth="1"/>
    <col min="11264" max="11264" width="8.42578125" bestFit="1" customWidth="1"/>
    <col min="11265" max="11265" width="8.7109375" customWidth="1"/>
    <col min="11266" max="11266" width="30" customWidth="1"/>
    <col min="11267" max="11271" width="25.28515625" customWidth="1"/>
    <col min="11519" max="11519" width="7.42578125" bestFit="1" customWidth="1"/>
    <col min="11520" max="11520" width="8.42578125" bestFit="1" customWidth="1"/>
    <col min="11521" max="11521" width="8.7109375" customWidth="1"/>
    <col min="11522" max="11522" width="30" customWidth="1"/>
    <col min="11523" max="11527" width="25.28515625" customWidth="1"/>
    <col min="11775" max="11775" width="7.42578125" bestFit="1" customWidth="1"/>
    <col min="11776" max="11776" width="8.42578125" bestFit="1" customWidth="1"/>
    <col min="11777" max="11777" width="8.7109375" customWidth="1"/>
    <col min="11778" max="11778" width="30" customWidth="1"/>
    <col min="11779" max="11783" width="25.28515625" customWidth="1"/>
    <col min="12031" max="12031" width="7.42578125" bestFit="1" customWidth="1"/>
    <col min="12032" max="12032" width="8.42578125" bestFit="1" customWidth="1"/>
    <col min="12033" max="12033" width="8.7109375" customWidth="1"/>
    <col min="12034" max="12034" width="30" customWidth="1"/>
    <col min="12035" max="12039" width="25.28515625" customWidth="1"/>
    <col min="12287" max="12287" width="7.42578125" bestFit="1" customWidth="1"/>
    <col min="12288" max="12288" width="8.42578125" bestFit="1" customWidth="1"/>
    <col min="12289" max="12289" width="8.7109375" customWidth="1"/>
    <col min="12290" max="12290" width="30" customWidth="1"/>
    <col min="12291" max="12295" width="25.28515625" customWidth="1"/>
    <col min="12543" max="12543" width="7.42578125" bestFit="1" customWidth="1"/>
    <col min="12544" max="12544" width="8.42578125" bestFit="1" customWidth="1"/>
    <col min="12545" max="12545" width="8.7109375" customWidth="1"/>
    <col min="12546" max="12546" width="30" customWidth="1"/>
    <col min="12547" max="12551" width="25.28515625" customWidth="1"/>
    <col min="12799" max="12799" width="7.42578125" bestFit="1" customWidth="1"/>
    <col min="12800" max="12800" width="8.42578125" bestFit="1" customWidth="1"/>
    <col min="12801" max="12801" width="8.7109375" customWidth="1"/>
    <col min="12802" max="12802" width="30" customWidth="1"/>
    <col min="12803" max="12807" width="25.28515625" customWidth="1"/>
    <col min="13055" max="13055" width="7.42578125" bestFit="1" customWidth="1"/>
    <col min="13056" max="13056" width="8.42578125" bestFit="1" customWidth="1"/>
    <col min="13057" max="13057" width="8.7109375" customWidth="1"/>
    <col min="13058" max="13058" width="30" customWidth="1"/>
    <col min="13059" max="13063" width="25.28515625" customWidth="1"/>
    <col min="13311" max="13311" width="7.42578125" bestFit="1" customWidth="1"/>
    <col min="13312" max="13312" width="8.42578125" bestFit="1" customWidth="1"/>
    <col min="13313" max="13313" width="8.7109375" customWidth="1"/>
    <col min="13314" max="13314" width="30" customWidth="1"/>
    <col min="13315" max="13319" width="25.28515625" customWidth="1"/>
    <col min="13567" max="13567" width="7.42578125" bestFit="1" customWidth="1"/>
    <col min="13568" max="13568" width="8.42578125" bestFit="1" customWidth="1"/>
    <col min="13569" max="13569" width="8.7109375" customWidth="1"/>
    <col min="13570" max="13570" width="30" customWidth="1"/>
    <col min="13571" max="13575" width="25.28515625" customWidth="1"/>
    <col min="13823" max="13823" width="7.42578125" bestFit="1" customWidth="1"/>
    <col min="13824" max="13824" width="8.42578125" bestFit="1" customWidth="1"/>
    <col min="13825" max="13825" width="8.7109375" customWidth="1"/>
    <col min="13826" max="13826" width="30" customWidth="1"/>
    <col min="13827" max="13831" width="25.28515625" customWidth="1"/>
    <col min="14079" max="14079" width="7.42578125" bestFit="1" customWidth="1"/>
    <col min="14080" max="14080" width="8.42578125" bestFit="1" customWidth="1"/>
    <col min="14081" max="14081" width="8.7109375" customWidth="1"/>
    <col min="14082" max="14082" width="30" customWidth="1"/>
    <col min="14083" max="14087" width="25.28515625" customWidth="1"/>
    <col min="14335" max="14335" width="7.42578125" bestFit="1" customWidth="1"/>
    <col min="14336" max="14336" width="8.42578125" bestFit="1" customWidth="1"/>
    <col min="14337" max="14337" width="8.7109375" customWidth="1"/>
    <col min="14338" max="14338" width="30" customWidth="1"/>
    <col min="14339" max="14343" width="25.28515625" customWidth="1"/>
    <col min="14591" max="14591" width="7.42578125" bestFit="1" customWidth="1"/>
    <col min="14592" max="14592" width="8.42578125" bestFit="1" customWidth="1"/>
    <col min="14593" max="14593" width="8.7109375" customWidth="1"/>
    <col min="14594" max="14594" width="30" customWidth="1"/>
    <col min="14595" max="14599" width="25.28515625" customWidth="1"/>
    <col min="14847" max="14847" width="7.42578125" bestFit="1" customWidth="1"/>
    <col min="14848" max="14848" width="8.42578125" bestFit="1" customWidth="1"/>
    <col min="14849" max="14849" width="8.7109375" customWidth="1"/>
    <col min="14850" max="14850" width="30" customWidth="1"/>
    <col min="14851" max="14855" width="25.28515625" customWidth="1"/>
    <col min="15103" max="15103" width="7.42578125" bestFit="1" customWidth="1"/>
    <col min="15104" max="15104" width="8.42578125" bestFit="1" customWidth="1"/>
    <col min="15105" max="15105" width="8.7109375" customWidth="1"/>
    <col min="15106" max="15106" width="30" customWidth="1"/>
    <col min="15107" max="15111" width="25.28515625" customWidth="1"/>
    <col min="15359" max="15359" width="7.42578125" bestFit="1" customWidth="1"/>
    <col min="15360" max="15360" width="8.42578125" bestFit="1" customWidth="1"/>
    <col min="15361" max="15361" width="8.7109375" customWidth="1"/>
    <col min="15362" max="15362" width="30" customWidth="1"/>
    <col min="15363" max="15367" width="25.28515625" customWidth="1"/>
    <col min="15615" max="15615" width="7.42578125" bestFit="1" customWidth="1"/>
    <col min="15616" max="15616" width="8.42578125" bestFit="1" customWidth="1"/>
    <col min="15617" max="15617" width="8.7109375" customWidth="1"/>
    <col min="15618" max="15618" width="30" customWidth="1"/>
    <col min="15619" max="15623" width="25.28515625" customWidth="1"/>
    <col min="15871" max="15871" width="7.42578125" bestFit="1" customWidth="1"/>
    <col min="15872" max="15872" width="8.42578125" bestFit="1" customWidth="1"/>
    <col min="15873" max="15873" width="8.7109375" customWidth="1"/>
    <col min="15874" max="15874" width="30" customWidth="1"/>
    <col min="15875" max="15879" width="25.28515625" customWidth="1"/>
    <col min="16127" max="16127" width="7.42578125" bestFit="1" customWidth="1"/>
    <col min="16128" max="16128" width="8.42578125" bestFit="1" customWidth="1"/>
    <col min="16129" max="16129" width="8.7109375" customWidth="1"/>
    <col min="16130" max="16130" width="30" customWidth="1"/>
    <col min="16131" max="16135" width="25.28515625" customWidth="1"/>
  </cols>
  <sheetData>
    <row r="1" spans="1:7" ht="15.75" x14ac:dyDescent="0.25">
      <c r="A1" s="163"/>
      <c r="B1" s="163"/>
      <c r="C1" s="163"/>
      <c r="D1" s="163"/>
      <c r="E1" s="163"/>
      <c r="F1" s="163"/>
      <c r="G1" s="163"/>
    </row>
    <row r="2" spans="1:7" ht="18" x14ac:dyDescent="0.25">
      <c r="A2" s="1"/>
      <c r="B2" s="1"/>
      <c r="C2" s="1"/>
      <c r="D2" s="1"/>
      <c r="E2" s="1"/>
      <c r="F2" s="2"/>
      <c r="G2" s="2"/>
    </row>
    <row r="3" spans="1:7" ht="15.75" x14ac:dyDescent="0.25">
      <c r="A3" s="163" t="s">
        <v>82</v>
      </c>
      <c r="B3" s="164"/>
      <c r="C3" s="164"/>
      <c r="D3" s="164"/>
      <c r="E3" s="164"/>
      <c r="F3" s="164"/>
      <c r="G3" s="164"/>
    </row>
    <row r="4" spans="1:7" ht="18" x14ac:dyDescent="0.25">
      <c r="A4" s="1"/>
      <c r="B4" s="1"/>
      <c r="C4" s="1"/>
      <c r="D4" s="1"/>
      <c r="E4" s="1"/>
      <c r="F4" s="2"/>
      <c r="G4" s="2"/>
    </row>
    <row r="5" spans="1:7" x14ac:dyDescent="0.25">
      <c r="A5" s="211" t="s">
        <v>83</v>
      </c>
      <c r="B5" s="212"/>
      <c r="C5" s="213"/>
      <c r="D5" s="80" t="s">
        <v>84</v>
      </c>
      <c r="E5" s="34" t="s">
        <v>25</v>
      </c>
      <c r="F5" s="34" t="s">
        <v>102</v>
      </c>
      <c r="G5" s="34" t="s">
        <v>103</v>
      </c>
    </row>
    <row r="6" spans="1:7" ht="25.5" x14ac:dyDescent="0.25">
      <c r="A6" s="196" t="s">
        <v>85</v>
      </c>
      <c r="B6" s="197"/>
      <c r="C6" s="198"/>
      <c r="D6" s="142" t="s">
        <v>86</v>
      </c>
      <c r="E6" s="71">
        <f>E7+E12</f>
        <v>816966</v>
      </c>
      <c r="F6" s="71">
        <f>F7+F12</f>
        <v>6614</v>
      </c>
      <c r="G6" s="71">
        <f>E6+F6</f>
        <v>823580</v>
      </c>
    </row>
    <row r="7" spans="1:7" ht="25.5" x14ac:dyDescent="0.25">
      <c r="A7" s="196" t="s">
        <v>113</v>
      </c>
      <c r="B7" s="197"/>
      <c r="C7" s="198"/>
      <c r="D7" s="142" t="s">
        <v>87</v>
      </c>
      <c r="E7" s="71">
        <f t="shared" ref="E7:F8" si="0">E8</f>
        <v>50435</v>
      </c>
      <c r="F7" s="71">
        <f t="shared" si="0"/>
        <v>0</v>
      </c>
      <c r="G7" s="71">
        <f>E7+F7</f>
        <v>50435</v>
      </c>
    </row>
    <row r="8" spans="1:7" x14ac:dyDescent="0.25">
      <c r="A8" s="199" t="s">
        <v>88</v>
      </c>
      <c r="B8" s="200"/>
      <c r="C8" s="201"/>
      <c r="D8" s="143" t="s">
        <v>89</v>
      </c>
      <c r="E8" s="71">
        <f t="shared" si="0"/>
        <v>50435</v>
      </c>
      <c r="F8" s="71">
        <f t="shared" si="0"/>
        <v>0</v>
      </c>
      <c r="G8" s="71">
        <f t="shared" ref="G8:G9" si="1">E8+F8</f>
        <v>50435</v>
      </c>
    </row>
    <row r="9" spans="1:7" s="145" customFormat="1" ht="12.75" x14ac:dyDescent="0.2">
      <c r="A9" s="202">
        <v>3</v>
      </c>
      <c r="B9" s="203"/>
      <c r="C9" s="204"/>
      <c r="D9" s="144" t="s">
        <v>35</v>
      </c>
      <c r="E9" s="71">
        <f>SUM(E10:E11)</f>
        <v>50435</v>
      </c>
      <c r="F9" s="71">
        <f>SUM(F10:F11)</f>
        <v>0</v>
      </c>
      <c r="G9" s="71">
        <f t="shared" si="1"/>
        <v>50435</v>
      </c>
    </row>
    <row r="10" spans="1:7" x14ac:dyDescent="0.25">
      <c r="A10" s="193">
        <v>32</v>
      </c>
      <c r="B10" s="194"/>
      <c r="C10" s="195"/>
      <c r="D10" s="146" t="s">
        <v>37</v>
      </c>
      <c r="E10" s="47">
        <f>'[2]PRIHODI I RASHODI PO IZVORIMA'!I77</f>
        <v>48311</v>
      </c>
      <c r="F10" s="47"/>
      <c r="G10" s="154">
        <f>E10+F10</f>
        <v>48311</v>
      </c>
    </row>
    <row r="11" spans="1:7" x14ac:dyDescent="0.25">
      <c r="A11" s="193">
        <v>34</v>
      </c>
      <c r="B11" s="194"/>
      <c r="C11" s="195"/>
      <c r="D11" s="146" t="s">
        <v>38</v>
      </c>
      <c r="E11" s="47">
        <f>'[2]PRIHODI I RASHODI PO IZVORIMA'!I83</f>
        <v>2124</v>
      </c>
      <c r="F11" s="47"/>
      <c r="G11" s="154">
        <f>E11+F11</f>
        <v>2124</v>
      </c>
    </row>
    <row r="12" spans="1:7" ht="51" x14ac:dyDescent="0.25">
      <c r="A12" s="196" t="s">
        <v>114</v>
      </c>
      <c r="B12" s="197"/>
      <c r="C12" s="198"/>
      <c r="D12" s="142" t="s">
        <v>90</v>
      </c>
      <c r="E12" s="71">
        <f>E16+E19+E23+E13</f>
        <v>766531</v>
      </c>
      <c r="F12" s="71">
        <f>F16+F19+F23+F13</f>
        <v>6614</v>
      </c>
      <c r="G12" s="71">
        <f>G16+G19+G23+G13</f>
        <v>773145</v>
      </c>
    </row>
    <row r="13" spans="1:7" x14ac:dyDescent="0.25">
      <c r="A13" s="199" t="s">
        <v>91</v>
      </c>
      <c r="B13" s="200"/>
      <c r="C13" s="201"/>
      <c r="D13" s="144" t="s">
        <v>92</v>
      </c>
      <c r="E13" s="71">
        <f t="shared" ref="E13:F14" si="2">E14</f>
        <v>40</v>
      </c>
      <c r="F13" s="71">
        <f t="shared" si="2"/>
        <v>0</v>
      </c>
      <c r="G13" s="71">
        <f t="shared" ref="G13:G14" si="3">E13+F13</f>
        <v>40</v>
      </c>
    </row>
    <row r="14" spans="1:7" x14ac:dyDescent="0.25">
      <c r="A14" s="202">
        <v>3</v>
      </c>
      <c r="B14" s="203"/>
      <c r="C14" s="204"/>
      <c r="D14" s="144" t="s">
        <v>35</v>
      </c>
      <c r="E14" s="71">
        <f t="shared" si="2"/>
        <v>40</v>
      </c>
      <c r="F14" s="71">
        <f t="shared" si="2"/>
        <v>0</v>
      </c>
      <c r="G14" s="71">
        <f t="shared" si="3"/>
        <v>40</v>
      </c>
    </row>
    <row r="15" spans="1:7" x14ac:dyDescent="0.25">
      <c r="A15" s="193">
        <v>34</v>
      </c>
      <c r="B15" s="194"/>
      <c r="C15" s="195"/>
      <c r="D15" s="146" t="s">
        <v>38</v>
      </c>
      <c r="E15" s="47">
        <f>'[2]PRIHODI I RASHODI PO IZVORIMA'!I90</f>
        <v>40</v>
      </c>
      <c r="F15" s="47"/>
      <c r="G15" s="154">
        <f>E15+F15</f>
        <v>40</v>
      </c>
    </row>
    <row r="16" spans="1:7" x14ac:dyDescent="0.25">
      <c r="A16" s="199" t="s">
        <v>93</v>
      </c>
      <c r="B16" s="200"/>
      <c r="C16" s="201"/>
      <c r="D16" s="144" t="s">
        <v>94</v>
      </c>
      <c r="E16" s="71">
        <f t="shared" ref="E16:F17" si="4">E17</f>
        <v>19165</v>
      </c>
      <c r="F16" s="71">
        <f t="shared" si="4"/>
        <v>0</v>
      </c>
      <c r="G16" s="71">
        <f t="shared" ref="G16:G17" si="5">E16+F16</f>
        <v>19165</v>
      </c>
    </row>
    <row r="17" spans="1:18" s="145" customFormat="1" ht="12.75" x14ac:dyDescent="0.2">
      <c r="A17" s="202">
        <v>3</v>
      </c>
      <c r="B17" s="203"/>
      <c r="C17" s="204"/>
      <c r="D17" s="144" t="s">
        <v>35</v>
      </c>
      <c r="E17" s="71">
        <f t="shared" si="4"/>
        <v>19165</v>
      </c>
      <c r="F17" s="71">
        <f t="shared" si="4"/>
        <v>0</v>
      </c>
      <c r="G17" s="71">
        <f t="shared" si="5"/>
        <v>19165</v>
      </c>
    </row>
    <row r="18" spans="1:18" x14ac:dyDescent="0.25">
      <c r="A18" s="193">
        <v>32</v>
      </c>
      <c r="B18" s="194"/>
      <c r="C18" s="195"/>
      <c r="D18" s="146" t="s">
        <v>37</v>
      </c>
      <c r="E18" s="47">
        <f>'[2]PRIHODI I RASHODI PO IZVORIMA'!I97</f>
        <v>19165</v>
      </c>
      <c r="F18" s="47"/>
      <c r="G18" s="154">
        <f>E18+F18</f>
        <v>19165</v>
      </c>
    </row>
    <row r="19" spans="1:18" x14ac:dyDescent="0.25">
      <c r="A19" s="199" t="s">
        <v>95</v>
      </c>
      <c r="B19" s="200"/>
      <c r="C19" s="201"/>
      <c r="D19" s="144" t="s">
        <v>96</v>
      </c>
      <c r="E19" s="71">
        <f>E20</f>
        <v>723708</v>
      </c>
      <c r="F19" s="71">
        <f>F20</f>
        <v>0</v>
      </c>
      <c r="G19" s="71">
        <f t="shared" ref="G19:G20" si="6">E19+F19</f>
        <v>723708</v>
      </c>
    </row>
    <row r="20" spans="1:18" s="145" customFormat="1" ht="12.75" x14ac:dyDescent="0.2">
      <c r="A20" s="202">
        <v>3</v>
      </c>
      <c r="B20" s="203"/>
      <c r="C20" s="204"/>
      <c r="D20" s="144" t="s">
        <v>35</v>
      </c>
      <c r="E20" s="71">
        <f>SUM(E21:E22)</f>
        <v>723708</v>
      </c>
      <c r="F20" s="71">
        <f>SUM(F21:F22)</f>
        <v>0</v>
      </c>
      <c r="G20" s="71">
        <f t="shared" si="6"/>
        <v>723708</v>
      </c>
    </row>
    <row r="21" spans="1:18" x14ac:dyDescent="0.25">
      <c r="A21" s="193">
        <v>31</v>
      </c>
      <c r="B21" s="194"/>
      <c r="C21" s="195"/>
      <c r="D21" s="146" t="s">
        <v>36</v>
      </c>
      <c r="E21" s="47">
        <f>'[2]PRIHODI I RASHODI PO IZVORIMA'!I110</f>
        <v>624818</v>
      </c>
      <c r="F21" s="47"/>
      <c r="G21" s="154">
        <f>E21+F21</f>
        <v>624818</v>
      </c>
    </row>
    <row r="22" spans="1:18" x14ac:dyDescent="0.25">
      <c r="A22" s="193">
        <v>32</v>
      </c>
      <c r="B22" s="194"/>
      <c r="C22" s="195"/>
      <c r="D22" s="146" t="s">
        <v>37</v>
      </c>
      <c r="E22" s="47">
        <f>'[2]PRIHODI I RASHODI PO IZVORIMA'!I114</f>
        <v>98890</v>
      </c>
      <c r="F22" s="47"/>
      <c r="G22" s="154">
        <f>E22+F22</f>
        <v>98890</v>
      </c>
    </row>
    <row r="23" spans="1:18" ht="25.5" x14ac:dyDescent="0.25">
      <c r="A23" s="199" t="s">
        <v>97</v>
      </c>
      <c r="B23" s="200"/>
      <c r="C23" s="201"/>
      <c r="D23" s="144" t="s">
        <v>98</v>
      </c>
      <c r="E23" s="71">
        <f>E24</f>
        <v>23618</v>
      </c>
      <c r="F23" s="71">
        <f>F24</f>
        <v>6614</v>
      </c>
      <c r="G23" s="71">
        <f>G24</f>
        <v>30232</v>
      </c>
    </row>
    <row r="24" spans="1:18" x14ac:dyDescent="0.25">
      <c r="A24" s="202">
        <v>3</v>
      </c>
      <c r="B24" s="203"/>
      <c r="C24" s="204"/>
      <c r="D24" s="144" t="s">
        <v>35</v>
      </c>
      <c r="E24" s="71">
        <f>E25+E26</f>
        <v>23618</v>
      </c>
      <c r="F24" s="71">
        <f>F25+F26</f>
        <v>6614</v>
      </c>
      <c r="G24" s="71">
        <f>G25+G26</f>
        <v>30232</v>
      </c>
    </row>
    <row r="25" spans="1:18" x14ac:dyDescent="0.25">
      <c r="A25" s="193">
        <v>32</v>
      </c>
      <c r="B25" s="194"/>
      <c r="C25" s="195"/>
      <c r="D25" s="146" t="s">
        <v>37</v>
      </c>
      <c r="E25" s="147">
        <f>'[2]PRIHODI I RASHODI PO IZVORIMA'!I123</f>
        <v>22955</v>
      </c>
      <c r="F25" s="147">
        <v>6614</v>
      </c>
      <c r="G25" s="154">
        <f>E25+F25</f>
        <v>29569</v>
      </c>
    </row>
    <row r="26" spans="1:18" x14ac:dyDescent="0.25">
      <c r="A26" s="193">
        <v>34</v>
      </c>
      <c r="B26" s="194"/>
      <c r="C26" s="195"/>
      <c r="D26" s="146" t="s">
        <v>38</v>
      </c>
      <c r="E26" s="147">
        <f>'[2]PRIHODI I RASHODI PO IZVORIMA'!I127</f>
        <v>663</v>
      </c>
      <c r="F26" s="147">
        <f>'[2]PRIHODI I RASHODI PO IZVORIMA'!J127</f>
        <v>0</v>
      </c>
      <c r="G26" s="154">
        <f>E26+F26</f>
        <v>663</v>
      </c>
    </row>
    <row r="27" spans="1:18" ht="25.5" x14ac:dyDescent="0.25">
      <c r="A27" s="196" t="s">
        <v>85</v>
      </c>
      <c r="B27" s="197"/>
      <c r="C27" s="198"/>
      <c r="D27" s="142" t="s">
        <v>86</v>
      </c>
      <c r="E27" s="71">
        <f>E28+E32</f>
        <v>47646</v>
      </c>
      <c r="F27" s="71">
        <f>F28+F32</f>
        <v>0</v>
      </c>
      <c r="G27" s="71">
        <f t="shared" ref="G27:G30" si="7">E27+F27</f>
        <v>47646</v>
      </c>
    </row>
    <row r="28" spans="1:18" ht="25.5" x14ac:dyDescent="0.25">
      <c r="A28" s="196" t="s">
        <v>115</v>
      </c>
      <c r="B28" s="197"/>
      <c r="C28" s="198"/>
      <c r="D28" s="142" t="s">
        <v>99</v>
      </c>
      <c r="E28" s="71">
        <f t="shared" ref="E28:F30" si="8">E29</f>
        <v>4247</v>
      </c>
      <c r="F28" s="71">
        <f t="shared" si="8"/>
        <v>0</v>
      </c>
      <c r="G28" s="71">
        <f t="shared" si="7"/>
        <v>4247</v>
      </c>
      <c r="M28" s="209"/>
      <c r="N28" s="209"/>
      <c r="O28" s="209"/>
      <c r="P28" s="148"/>
      <c r="Q28" s="149"/>
      <c r="R28" s="149"/>
    </row>
    <row r="29" spans="1:18" x14ac:dyDescent="0.25">
      <c r="A29" s="199" t="s">
        <v>88</v>
      </c>
      <c r="B29" s="200"/>
      <c r="C29" s="201"/>
      <c r="D29" s="143" t="s">
        <v>89</v>
      </c>
      <c r="E29" s="71">
        <f t="shared" si="8"/>
        <v>4247</v>
      </c>
      <c r="F29" s="71">
        <f t="shared" si="8"/>
        <v>0</v>
      </c>
      <c r="G29" s="71">
        <f t="shared" si="7"/>
        <v>4247</v>
      </c>
      <c r="M29" s="210"/>
      <c r="N29" s="210"/>
      <c r="O29" s="210"/>
      <c r="P29" s="148"/>
      <c r="Q29" s="149"/>
      <c r="R29" s="149"/>
    </row>
    <row r="30" spans="1:18" s="145" customFormat="1" ht="25.5" x14ac:dyDescent="0.2">
      <c r="A30" s="202">
        <v>4</v>
      </c>
      <c r="B30" s="203"/>
      <c r="C30" s="204"/>
      <c r="D30" s="144" t="s">
        <v>40</v>
      </c>
      <c r="E30" s="71">
        <f t="shared" si="8"/>
        <v>4247</v>
      </c>
      <c r="F30" s="71">
        <f t="shared" si="8"/>
        <v>0</v>
      </c>
      <c r="G30" s="71">
        <f t="shared" si="7"/>
        <v>4247</v>
      </c>
      <c r="M30" s="208"/>
      <c r="N30" s="208"/>
      <c r="O30" s="208"/>
      <c r="P30" s="150"/>
      <c r="Q30" s="51"/>
      <c r="R30" s="51"/>
    </row>
    <row r="31" spans="1:18" ht="25.5" x14ac:dyDescent="0.25">
      <c r="A31" s="193">
        <v>42</v>
      </c>
      <c r="B31" s="194"/>
      <c r="C31" s="195"/>
      <c r="D31" s="146" t="s">
        <v>41</v>
      </c>
      <c r="E31" s="47">
        <f>'[2]PRIHODI I RASHODI PO IZVORIMA'!I140</f>
        <v>4247</v>
      </c>
      <c r="F31" s="47"/>
      <c r="G31" s="154">
        <f>E31+F31</f>
        <v>4247</v>
      </c>
    </row>
    <row r="32" spans="1:18" ht="51" x14ac:dyDescent="0.25">
      <c r="A32" s="196" t="s">
        <v>116</v>
      </c>
      <c r="B32" s="197"/>
      <c r="C32" s="198"/>
      <c r="D32" s="142" t="s">
        <v>90</v>
      </c>
      <c r="E32" s="71">
        <f>E33+E36+E39</f>
        <v>43399</v>
      </c>
      <c r="F32" s="71">
        <f>F33+F36+F39</f>
        <v>0</v>
      </c>
      <c r="G32" s="71">
        <f t="shared" ref="G32:G34" si="9">E32+F32</f>
        <v>43399</v>
      </c>
    </row>
    <row r="33" spans="1:7" x14ac:dyDescent="0.25">
      <c r="A33" s="199" t="s">
        <v>93</v>
      </c>
      <c r="B33" s="200"/>
      <c r="C33" s="201"/>
      <c r="D33" s="144" t="s">
        <v>94</v>
      </c>
      <c r="E33" s="151">
        <f t="shared" ref="E33:F34" si="10">E34</f>
        <v>15210</v>
      </c>
      <c r="F33" s="151">
        <f t="shared" si="10"/>
        <v>0</v>
      </c>
      <c r="G33" s="71">
        <f t="shared" si="9"/>
        <v>15210</v>
      </c>
    </row>
    <row r="34" spans="1:7" s="145" customFormat="1" ht="25.5" x14ac:dyDescent="0.2">
      <c r="A34" s="202">
        <v>4</v>
      </c>
      <c r="B34" s="203"/>
      <c r="C34" s="204"/>
      <c r="D34" s="144" t="s">
        <v>40</v>
      </c>
      <c r="E34" s="71">
        <f t="shared" si="10"/>
        <v>15210</v>
      </c>
      <c r="F34" s="71">
        <f t="shared" si="10"/>
        <v>0</v>
      </c>
      <c r="G34" s="71">
        <f t="shared" si="9"/>
        <v>15210</v>
      </c>
    </row>
    <row r="35" spans="1:7" ht="25.5" x14ac:dyDescent="0.25">
      <c r="A35" s="193">
        <v>42</v>
      </c>
      <c r="B35" s="194"/>
      <c r="C35" s="195"/>
      <c r="D35" s="146" t="s">
        <v>41</v>
      </c>
      <c r="E35" s="47">
        <f>'[2]PRIHODI I RASHODI PO IZVORIMA'!I149</f>
        <v>15210</v>
      </c>
      <c r="F35" s="47"/>
      <c r="G35" s="154">
        <f>E35+F35</f>
        <v>15210</v>
      </c>
    </row>
    <row r="36" spans="1:7" x14ac:dyDescent="0.25">
      <c r="A36" s="199" t="s">
        <v>100</v>
      </c>
      <c r="B36" s="200"/>
      <c r="C36" s="201"/>
      <c r="D36" s="144" t="s">
        <v>101</v>
      </c>
      <c r="E36" s="71">
        <f t="shared" ref="E36:F37" si="11">E37</f>
        <v>1991</v>
      </c>
      <c r="F36" s="71">
        <f t="shared" si="11"/>
        <v>0</v>
      </c>
      <c r="G36" s="71">
        <f t="shared" ref="G36:G37" si="12">E36+F36</f>
        <v>1991</v>
      </c>
    </row>
    <row r="37" spans="1:7" s="145" customFormat="1" ht="25.5" x14ac:dyDescent="0.2">
      <c r="A37" s="202">
        <v>4</v>
      </c>
      <c r="B37" s="203"/>
      <c r="C37" s="204"/>
      <c r="D37" s="144" t="s">
        <v>40</v>
      </c>
      <c r="E37" s="71">
        <f t="shared" si="11"/>
        <v>1991</v>
      </c>
      <c r="F37" s="71">
        <f t="shared" si="11"/>
        <v>0</v>
      </c>
      <c r="G37" s="71">
        <f t="shared" si="12"/>
        <v>1991</v>
      </c>
    </row>
    <row r="38" spans="1:7" ht="25.5" x14ac:dyDescent="0.25">
      <c r="A38" s="193">
        <v>42</v>
      </c>
      <c r="B38" s="194"/>
      <c r="C38" s="195"/>
      <c r="D38" s="146" t="s">
        <v>41</v>
      </c>
      <c r="E38" s="47">
        <f>'[2]PRIHODI I RASHODI PO IZVORIMA'!I166</f>
        <v>1991</v>
      </c>
      <c r="F38" s="47"/>
      <c r="G38" s="154">
        <f>E38+F38</f>
        <v>1991</v>
      </c>
    </row>
    <row r="39" spans="1:7" ht="25.5" x14ac:dyDescent="0.25">
      <c r="A39" s="199" t="s">
        <v>97</v>
      </c>
      <c r="B39" s="200"/>
      <c r="C39" s="201"/>
      <c r="D39" s="144" t="s">
        <v>98</v>
      </c>
      <c r="E39" s="152">
        <f t="shared" ref="E39:F40" si="13">E40</f>
        <v>26198</v>
      </c>
      <c r="F39" s="152">
        <f t="shared" si="13"/>
        <v>0</v>
      </c>
      <c r="G39" s="71">
        <f t="shared" ref="G39:G40" si="14">E39+F39</f>
        <v>26198</v>
      </c>
    </row>
    <row r="40" spans="1:7" ht="25.5" x14ac:dyDescent="0.25">
      <c r="A40" s="202">
        <v>4</v>
      </c>
      <c r="B40" s="203"/>
      <c r="C40" s="204"/>
      <c r="D40" s="144" t="s">
        <v>40</v>
      </c>
      <c r="E40" s="71">
        <f t="shared" si="13"/>
        <v>26198</v>
      </c>
      <c r="F40" s="71">
        <f t="shared" si="13"/>
        <v>0</v>
      </c>
      <c r="G40" s="71">
        <f t="shared" si="14"/>
        <v>26198</v>
      </c>
    </row>
    <row r="41" spans="1:7" ht="26.25" thickBot="1" x14ac:dyDescent="0.3">
      <c r="A41" s="205">
        <v>42</v>
      </c>
      <c r="B41" s="206"/>
      <c r="C41" s="207"/>
      <c r="D41" s="153" t="s">
        <v>41</v>
      </c>
      <c r="E41" s="138">
        <f>'[2]PRIHODI I RASHODI PO IZVORIMA'!I158</f>
        <v>26198</v>
      </c>
      <c r="F41" s="138"/>
      <c r="G41" s="154">
        <f>E41+F41</f>
        <v>26198</v>
      </c>
    </row>
    <row r="42" spans="1:7" s="145" customFormat="1" ht="13.5" thickBot="1" x14ac:dyDescent="0.25">
      <c r="A42" s="190" t="s">
        <v>42</v>
      </c>
      <c r="B42" s="191"/>
      <c r="C42" s="191"/>
      <c r="D42" s="192"/>
      <c r="E42" s="155">
        <f>E27+E6</f>
        <v>864612</v>
      </c>
      <c r="F42" s="155">
        <f>F27+F6</f>
        <v>6614</v>
      </c>
      <c r="G42" s="155">
        <f>G27+G6</f>
        <v>871226</v>
      </c>
    </row>
  </sheetData>
  <mergeCells count="43">
    <mergeCell ref="A8:C8"/>
    <mergeCell ref="A1:G1"/>
    <mergeCell ref="A3:G3"/>
    <mergeCell ref="A5:C5"/>
    <mergeCell ref="A6:C6"/>
    <mergeCell ref="A7:C7"/>
    <mergeCell ref="A20:C20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30:C30"/>
    <mergeCell ref="M30:O30"/>
    <mergeCell ref="A21:C21"/>
    <mergeCell ref="A22:C22"/>
    <mergeCell ref="A23:C23"/>
    <mergeCell ref="A24:C24"/>
    <mergeCell ref="A25:C25"/>
    <mergeCell ref="A26:C26"/>
    <mergeCell ref="A27:C27"/>
    <mergeCell ref="A28:C28"/>
    <mergeCell ref="M28:O28"/>
    <mergeCell ref="A29:C29"/>
    <mergeCell ref="M29:O29"/>
    <mergeCell ref="A42:D42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A1. RAČUN PRIHODA I RASHODA</vt:lpstr>
      <vt:lpstr>A2. PRIHODI I RASHODI PO IZVOR.</vt:lpstr>
      <vt:lpstr>A3. RASHODI PO FUNKC.KLASIFIK.</vt:lpstr>
      <vt:lpstr>B1. RAČUN FINANC. EKON.KLAS.</vt:lpstr>
      <vt:lpstr>B2. RAČUN FINAN.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Ivana</cp:lastModifiedBy>
  <dcterms:created xsi:type="dcterms:W3CDTF">2023-11-17T08:28:13Z</dcterms:created>
  <dcterms:modified xsi:type="dcterms:W3CDTF">2024-07-08T08:58:28Z</dcterms:modified>
</cp:coreProperties>
</file>