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RAD BELI MANASTIR\REBALANS\2024\1. rebalans\ZA WEB\"/>
    </mc:Choice>
  </mc:AlternateContent>
  <xr:revisionPtr revIDLastSave="0" documentId="8_{A119A14C-11F8-4A23-A3D3-7A0B0A2259EC}" xr6:coauthVersionLast="36" xr6:coauthVersionMax="36" xr10:uidLastSave="{00000000-0000-0000-0000-000000000000}"/>
  <bookViews>
    <workbookView xWindow="0" yWindow="0" windowWidth="28800" windowHeight="12105" activeTab="1" xr2:uid="{D6C88597-46B8-4CE6-B192-8817EA95BE26}"/>
  </bookViews>
  <sheets>
    <sheet name="OPĆI I POSEBNI DIO PRORAČUNA" sheetId="1" r:id="rId1"/>
    <sheet name="REKAPITULACIJA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2" l="1"/>
  <c r="D41" i="2"/>
  <c r="C41" i="2"/>
  <c r="D40" i="2"/>
  <c r="D38" i="2" s="1"/>
  <c r="D37" i="2" s="1"/>
  <c r="C40" i="2"/>
  <c r="E40" i="2" s="1"/>
  <c r="D39" i="2"/>
  <c r="C39" i="2"/>
  <c r="E39" i="2" s="1"/>
  <c r="D36" i="2"/>
  <c r="D35" i="2" s="1"/>
  <c r="C36" i="2"/>
  <c r="E36" i="2" s="1"/>
  <c r="E35" i="2" s="1"/>
  <c r="C35" i="2"/>
  <c r="D34" i="2"/>
  <c r="E34" i="2" s="1"/>
  <c r="C34" i="2"/>
  <c r="E33" i="2"/>
  <c r="D33" i="2"/>
  <c r="C33" i="2"/>
  <c r="D32" i="2"/>
  <c r="C32" i="2"/>
  <c r="E32" i="2" s="1"/>
  <c r="D31" i="2"/>
  <c r="C31" i="2"/>
  <c r="E31" i="2" s="1"/>
  <c r="D30" i="2"/>
  <c r="E30" i="2" s="1"/>
  <c r="C30" i="2"/>
  <c r="D28" i="2"/>
  <c r="C28" i="2"/>
  <c r="E28" i="2" s="1"/>
  <c r="D27" i="2"/>
  <c r="C27" i="2"/>
  <c r="E27" i="2" s="1"/>
  <c r="D26" i="2"/>
  <c r="E26" i="2" s="1"/>
  <c r="E25" i="2" s="1"/>
  <c r="C26" i="2"/>
  <c r="E20" i="2"/>
  <c r="D20" i="2"/>
  <c r="C20" i="2"/>
  <c r="C16" i="2"/>
  <c r="C17" i="2" s="1"/>
  <c r="D15" i="2"/>
  <c r="E15" i="2" s="1"/>
  <c r="C15" i="2"/>
  <c r="E14" i="2"/>
  <c r="C13" i="2"/>
  <c r="E13" i="2" s="1"/>
  <c r="C12" i="2"/>
  <c r="E12" i="2" s="1"/>
  <c r="E11" i="2"/>
  <c r="E10" i="2"/>
  <c r="C9" i="2"/>
  <c r="E9" i="2" s="1"/>
  <c r="D8" i="2"/>
  <c r="E8" i="2" s="1"/>
  <c r="C8" i="2"/>
  <c r="E7" i="2"/>
  <c r="E6" i="2"/>
  <c r="H134" i="1"/>
  <c r="H133" i="1" s="1"/>
  <c r="H109" i="1"/>
  <c r="H108" i="1" s="1"/>
  <c r="H107" i="1" s="1"/>
  <c r="H106" i="1" s="1"/>
  <c r="H95" i="1"/>
  <c r="H145" i="1" s="1"/>
  <c r="H144" i="1" s="1"/>
  <c r="G95" i="1"/>
  <c r="G145" i="1" s="1"/>
  <c r="J94" i="1"/>
  <c r="H94" i="1"/>
  <c r="H142" i="1" s="1"/>
  <c r="H141" i="1" s="1"/>
  <c r="G94" i="1"/>
  <c r="G142" i="1" s="1"/>
  <c r="H93" i="1"/>
  <c r="H139" i="1" s="1"/>
  <c r="H138" i="1" s="1"/>
  <c r="H137" i="1" s="1"/>
  <c r="G93" i="1"/>
  <c r="J93" i="1" s="1"/>
  <c r="H92" i="1"/>
  <c r="H115" i="1" s="1"/>
  <c r="H114" i="1" s="1"/>
  <c r="H113" i="1" s="1"/>
  <c r="H112" i="1" s="1"/>
  <c r="G92" i="1"/>
  <c r="G91" i="1" s="1"/>
  <c r="H88" i="1"/>
  <c r="H127" i="1" s="1"/>
  <c r="G88" i="1"/>
  <c r="G127" i="1" s="1"/>
  <c r="J127" i="1" s="1"/>
  <c r="H87" i="1"/>
  <c r="H120" i="1" s="1"/>
  <c r="H119" i="1" s="1"/>
  <c r="H118" i="1" s="1"/>
  <c r="G87" i="1"/>
  <c r="G120" i="1" s="1"/>
  <c r="H86" i="1"/>
  <c r="H110" i="1" s="1"/>
  <c r="G86" i="1"/>
  <c r="G110" i="1" s="1"/>
  <c r="J110" i="1" s="1"/>
  <c r="G83" i="1"/>
  <c r="J83" i="1" s="1"/>
  <c r="H82" i="1"/>
  <c r="H126" i="1" s="1"/>
  <c r="G82" i="1"/>
  <c r="G126" i="1" s="1"/>
  <c r="J81" i="1"/>
  <c r="H81" i="1"/>
  <c r="H123" i="1" s="1"/>
  <c r="H122" i="1" s="1"/>
  <c r="G81" i="1"/>
  <c r="G123" i="1" s="1"/>
  <c r="H80" i="1"/>
  <c r="H131" i="1" s="1"/>
  <c r="G80" i="1"/>
  <c r="J80" i="1" s="1"/>
  <c r="H79" i="1"/>
  <c r="G79" i="1"/>
  <c r="G78" i="1" s="1"/>
  <c r="J76" i="1"/>
  <c r="H76" i="1"/>
  <c r="H130" i="1" s="1"/>
  <c r="H129" i="1" s="1"/>
  <c r="G76" i="1"/>
  <c r="G130" i="1" s="1"/>
  <c r="H75" i="1"/>
  <c r="G75" i="1"/>
  <c r="J75" i="1" s="1"/>
  <c r="H66" i="1"/>
  <c r="J66" i="1" s="1"/>
  <c r="J65" i="1" s="1"/>
  <c r="J64" i="1" s="1"/>
  <c r="G66" i="1"/>
  <c r="H65" i="1"/>
  <c r="G65" i="1"/>
  <c r="G64" i="1" s="1"/>
  <c r="H64" i="1"/>
  <c r="H54" i="1"/>
  <c r="J54" i="1" s="1"/>
  <c r="G54" i="1"/>
  <c r="G53" i="1"/>
  <c r="H51" i="1"/>
  <c r="H50" i="1" s="1"/>
  <c r="G51" i="1"/>
  <c r="J51" i="1" s="1"/>
  <c r="G50" i="1"/>
  <c r="H48" i="1"/>
  <c r="J48" i="1" s="1"/>
  <c r="G48" i="1"/>
  <c r="G47" i="1"/>
  <c r="H45" i="1"/>
  <c r="H44" i="1" s="1"/>
  <c r="G45" i="1"/>
  <c r="J45" i="1" s="1"/>
  <c r="G44" i="1"/>
  <c r="J44" i="1" s="1"/>
  <c r="H42" i="1"/>
  <c r="G42" i="1"/>
  <c r="J42" i="1" s="1"/>
  <c r="H41" i="1"/>
  <c r="G41" i="1"/>
  <c r="J41" i="1" s="1"/>
  <c r="H40" i="1"/>
  <c r="H31" i="1"/>
  <c r="J29" i="1"/>
  <c r="I29" i="1"/>
  <c r="J28" i="1"/>
  <c r="J15" i="1"/>
  <c r="I15" i="1"/>
  <c r="H15" i="1"/>
  <c r="J14" i="1"/>
  <c r="I14" i="1"/>
  <c r="I13" i="1" s="1"/>
  <c r="H14" i="1"/>
  <c r="J13" i="1"/>
  <c r="H13" i="1"/>
  <c r="J11" i="1"/>
  <c r="H11" i="1"/>
  <c r="H10" i="1" s="1"/>
  <c r="I10" i="1"/>
  <c r="I16" i="1" s="1"/>
  <c r="E29" i="2" l="1"/>
  <c r="D44" i="2"/>
  <c r="E38" i="2"/>
  <c r="E37" i="2" s="1"/>
  <c r="E18" i="2"/>
  <c r="E19" i="2" s="1"/>
  <c r="E21" i="2" s="1"/>
  <c r="E24" i="2"/>
  <c r="C18" i="2"/>
  <c r="C19" i="2" s="1"/>
  <c r="C21" i="2" s="1"/>
  <c r="E16" i="2"/>
  <c r="E17" i="2" s="1"/>
  <c r="D18" i="2"/>
  <c r="D19" i="2" s="1"/>
  <c r="C38" i="2"/>
  <c r="C37" i="2" s="1"/>
  <c r="C25" i="2"/>
  <c r="C24" i="2" s="1"/>
  <c r="C29" i="2"/>
  <c r="D25" i="2"/>
  <c r="D29" i="2"/>
  <c r="D24" i="2" s="1"/>
  <c r="J130" i="1"/>
  <c r="J129" i="1" s="1"/>
  <c r="H16" i="1"/>
  <c r="J16" i="1" s="1"/>
  <c r="J10" i="1"/>
  <c r="J126" i="1"/>
  <c r="J125" i="1" s="1"/>
  <c r="G125" i="1"/>
  <c r="H136" i="1"/>
  <c r="G144" i="1"/>
  <c r="J145" i="1"/>
  <c r="J144" i="1" s="1"/>
  <c r="J50" i="1"/>
  <c r="G74" i="1"/>
  <c r="G122" i="1"/>
  <c r="J123" i="1"/>
  <c r="J122" i="1" s="1"/>
  <c r="H125" i="1"/>
  <c r="H117" i="1" s="1"/>
  <c r="H105" i="1" s="1"/>
  <c r="H147" i="1" s="1"/>
  <c r="J120" i="1"/>
  <c r="J119" i="1" s="1"/>
  <c r="J118" i="1" s="1"/>
  <c r="G119" i="1"/>
  <c r="G118" i="1" s="1"/>
  <c r="G90" i="1"/>
  <c r="J142" i="1"/>
  <c r="J141" i="1" s="1"/>
  <c r="G141" i="1"/>
  <c r="H78" i="1"/>
  <c r="H74" i="1" s="1"/>
  <c r="J79" i="1"/>
  <c r="G85" i="1"/>
  <c r="J87" i="1"/>
  <c r="H91" i="1"/>
  <c r="H90" i="1" s="1"/>
  <c r="J92" i="1"/>
  <c r="G115" i="1"/>
  <c r="G131" i="1"/>
  <c r="J131" i="1" s="1"/>
  <c r="G40" i="1"/>
  <c r="H47" i="1"/>
  <c r="J47" i="1" s="1"/>
  <c r="H53" i="1"/>
  <c r="J53" i="1" s="1"/>
  <c r="J82" i="1"/>
  <c r="H85" i="1"/>
  <c r="J86" i="1"/>
  <c r="J95" i="1"/>
  <c r="G109" i="1"/>
  <c r="G134" i="1"/>
  <c r="G139" i="1"/>
  <c r="J88" i="1"/>
  <c r="C44" i="2" l="1"/>
  <c r="E44" i="2"/>
  <c r="H97" i="1"/>
  <c r="J74" i="1"/>
  <c r="J109" i="1"/>
  <c r="J108" i="1" s="1"/>
  <c r="J107" i="1" s="1"/>
  <c r="J106" i="1" s="1"/>
  <c r="G108" i="1"/>
  <c r="G107" i="1" s="1"/>
  <c r="G106" i="1" s="1"/>
  <c r="J85" i="1"/>
  <c r="J91" i="1"/>
  <c r="J115" i="1"/>
  <c r="J114" i="1" s="1"/>
  <c r="J113" i="1" s="1"/>
  <c r="J112" i="1" s="1"/>
  <c r="G114" i="1"/>
  <c r="G113" i="1" s="1"/>
  <c r="G112" i="1" s="1"/>
  <c r="G138" i="1"/>
  <c r="G137" i="1" s="1"/>
  <c r="G136" i="1" s="1"/>
  <c r="J139" i="1"/>
  <c r="J138" i="1" s="1"/>
  <c r="J137" i="1" s="1"/>
  <c r="J136" i="1" s="1"/>
  <c r="J78" i="1"/>
  <c r="G129" i="1"/>
  <c r="G117" i="1" s="1"/>
  <c r="G133" i="1"/>
  <c r="J134" i="1"/>
  <c r="J133" i="1" s="1"/>
  <c r="J117" i="1" s="1"/>
  <c r="J40" i="1"/>
  <c r="G39" i="1"/>
  <c r="G97" i="1"/>
  <c r="J90" i="1"/>
  <c r="H39" i="1"/>
  <c r="H56" i="1" s="1"/>
  <c r="G105" i="1" l="1"/>
  <c r="G147" i="1" s="1"/>
  <c r="J97" i="1"/>
  <c r="J105" i="1"/>
  <c r="J147" i="1" s="1"/>
  <c r="G56" i="1"/>
  <c r="J56" i="1" s="1"/>
  <c r="J39" i="1"/>
</calcChain>
</file>

<file path=xl/sharedStrings.xml><?xml version="1.0" encoding="utf-8"?>
<sst xmlns="http://schemas.openxmlformats.org/spreadsheetml/2006/main" count="225" uniqueCount="135">
  <si>
    <t>I. IZMJENE I DOPUNE FINANCIJSKOG PLANA UMJETNIČKE ŠKOLE BELI MANASTIR</t>
  </si>
  <si>
    <t>A) SAŽETAK RAČUNA PRIHODA I RASHODA</t>
  </si>
  <si>
    <t>PRIHODI/RASHODI TEKUĆA GODINA</t>
  </si>
  <si>
    <t>Financijski plan za 2024.</t>
  </si>
  <si>
    <t>Povećanje/ smanjenje</t>
  </si>
  <si>
    <t>Novi fin. plan za 2024.</t>
  </si>
  <si>
    <t>PRIHODI UKUPNO</t>
  </si>
  <si>
    <t>PRIHODI POSLOVANJA</t>
  </si>
  <si>
    <t>PRIHODI OD NEFINANCIJSKE IMOVINE</t>
  </si>
  <si>
    <t>RASHODI UKUPNO</t>
  </si>
  <si>
    <t>RASHODI POSLOVANJA</t>
  </si>
  <si>
    <t>RASHODI ZA NEFINANCIJSKU IMOVINU</t>
  </si>
  <si>
    <t>RAZLIKA-VIŠAK I MANJAK</t>
  </si>
  <si>
    <t>B) SAŽETAK RAČUNA FINANCIRANJA</t>
  </si>
  <si>
    <t>RAČUN FINANCIRANJA</t>
  </si>
  <si>
    <t>PRIMICI OD FINANCIJSKE IMOVINE I ZADUŽIVANJA</t>
  </si>
  <si>
    <t>IZDACI ZA FINANCIJSKU IMOVINU I OTPLATE ZAJMOVA</t>
  </si>
  <si>
    <t>NETO FINANCIRANJE</t>
  </si>
  <si>
    <t>C) PRENESENI VIŠAK ILI MANJAK I VIŠEGODIŠNJI PLAN URAVNOTEŽENJA</t>
  </si>
  <si>
    <t>VIŠKOVI/MANJKOVI</t>
  </si>
  <si>
    <t>UKUPAN DONOS VIŠKA/MANJKA  IZ PRETHODNE GODINE</t>
  </si>
  <si>
    <t xml:space="preserve"> VIŠAK/MANJAK IZ PRETHODNE GODINE KOJI ĆE SE RASPOREDITI </t>
  </si>
  <si>
    <t>VIŠAK I MANJAK+NETO FINANCIRANJE</t>
  </si>
  <si>
    <t xml:space="preserve">OPĆI DIO </t>
  </si>
  <si>
    <t>A. RAČUN PRIHODA I RASHODA</t>
  </si>
  <si>
    <t>Razred</t>
  </si>
  <si>
    <t>Skupina</t>
  </si>
  <si>
    <t>Izvor</t>
  </si>
  <si>
    <t>Naziv</t>
  </si>
  <si>
    <t>Plan 2024.</t>
  </si>
  <si>
    <t>Novi plan 2024.</t>
  </si>
  <si>
    <t>Prihodi poslovanja</t>
  </si>
  <si>
    <t xml:space="preserve">Pomoći iz inozemstva i od  subjekata unutar općeg proračuna </t>
  </si>
  <si>
    <t>5.8.</t>
  </si>
  <si>
    <t>MZO</t>
  </si>
  <si>
    <t>AZZO</t>
  </si>
  <si>
    <t>Prihodi od imovine</t>
  </si>
  <si>
    <t>3.1.</t>
  </si>
  <si>
    <t>Vlastiti prihodi</t>
  </si>
  <si>
    <t xml:space="preserve">Prihodi od upravnih i administrativnih pristojbi, pristojbi po posebnim propisima i naknada </t>
  </si>
  <si>
    <t>4.7.</t>
  </si>
  <si>
    <t>Prihodi za posebne namjene</t>
  </si>
  <si>
    <t xml:space="preserve">Prihodi od prodaje proizvoda i robe te pruženih usluga, prihodi od donacija </t>
  </si>
  <si>
    <t>6.1.</t>
  </si>
  <si>
    <t>Donacije</t>
  </si>
  <si>
    <t>Prihodi iz nadležnog proračuna i od HZZO-a temeljem ugovornih obveza</t>
  </si>
  <si>
    <t>1.1.</t>
  </si>
  <si>
    <t>Opći prihodi i primici</t>
  </si>
  <si>
    <t>Ukupni prihodi</t>
  </si>
  <si>
    <t>VIŠAK ISKORIŠTEN ZA POKRIĆE RASHODA</t>
  </si>
  <si>
    <t>Vlastiti izvori</t>
  </si>
  <si>
    <t>Višak prihoda poslovanja</t>
  </si>
  <si>
    <t>Prihodi za posebne namjene-višak</t>
  </si>
  <si>
    <t>Rashodi poslovanja</t>
  </si>
  <si>
    <t>Rashodi za zaposlene</t>
  </si>
  <si>
    <t>Pomoći- MZO</t>
  </si>
  <si>
    <t>Materijalni rashodi</t>
  </si>
  <si>
    <t>Pomoći-MZO</t>
  </si>
  <si>
    <t>Pomoći-AZZO</t>
  </si>
  <si>
    <t>Financijski rashodi</t>
  </si>
  <si>
    <t>Rashodi za nabavu nefinancijske imovine</t>
  </si>
  <si>
    <t>Rashodi za nabavu proizvedene dug. Imovine</t>
  </si>
  <si>
    <t>Prihodi za posebne najene-višak</t>
  </si>
  <si>
    <t>Ukupni rashodi</t>
  </si>
  <si>
    <t>POSEBNI DIO</t>
  </si>
  <si>
    <t>Šifra</t>
  </si>
  <si>
    <t>P1060</t>
  </si>
  <si>
    <t>PROGRAM 1</t>
  </si>
  <si>
    <t>A100627</t>
  </si>
  <si>
    <t>AKTIVNOST 1</t>
  </si>
  <si>
    <t>K100628</t>
  </si>
  <si>
    <t>AKTIVNOST 2</t>
  </si>
  <si>
    <t>Rashodi za nabavu proizvedene dugotrajne imovine</t>
  </si>
  <si>
    <t>A101627</t>
  </si>
  <si>
    <t>AKTIVNOST 3</t>
  </si>
  <si>
    <t>Pomoći- AZZO</t>
  </si>
  <si>
    <t>K101628</t>
  </si>
  <si>
    <t>AKTIVNOST 4</t>
  </si>
  <si>
    <t>Rashodi tekuće godine</t>
  </si>
  <si>
    <t>Izradila:</t>
  </si>
  <si>
    <t>Datum:</t>
  </si>
  <si>
    <t>27.3.2024.</t>
  </si>
  <si>
    <t>M.P.</t>
  </si>
  <si>
    <t>Predsjednik školskog odbora:</t>
  </si>
  <si>
    <t xml:space="preserve">(Ivana Vrhar) </t>
  </si>
  <si>
    <t xml:space="preserve">(Goran Jurić) </t>
  </si>
  <si>
    <t>I. IZMJENE I DOPUNE FINANCIJSKOG PLANA ZA 2024. GODINU</t>
  </si>
  <si>
    <t>Beli Manastir, travanj 2023.</t>
  </si>
  <si>
    <t>PRIHODI I PRIMICI</t>
  </si>
  <si>
    <t>Račun</t>
  </si>
  <si>
    <t xml:space="preserve">Plan za 2024. </t>
  </si>
  <si>
    <t>Povećanje/ Smanjenje</t>
  </si>
  <si>
    <t xml:space="preserve">Novi Plan 2024./ Izmjene </t>
  </si>
  <si>
    <t>Pomoći iz proračuna</t>
  </si>
  <si>
    <t>633</t>
  </si>
  <si>
    <t>Pomoći od ostalih subjekata unutar općeg proračuna- HZZ</t>
  </si>
  <si>
    <t>634</t>
  </si>
  <si>
    <t>Pomoći pror.koris.iz proračuna koji im nije nadležan-MZOŠ</t>
  </si>
  <si>
    <t>636</t>
  </si>
  <si>
    <t>Pomoći pror.koris.iz proračuna koji im nije nadležan-AZZO</t>
  </si>
  <si>
    <t>Pomoći pror.koris.iz proračuna koji im nije nadležan-OPĆINE</t>
  </si>
  <si>
    <t>Pomoći iz drž. proračuna temeljem prijenosa EU sredstava</t>
  </si>
  <si>
    <t>638</t>
  </si>
  <si>
    <t xml:space="preserve">Prihodi od financijske imovine     </t>
  </si>
  <si>
    <t xml:space="preserve">Prihodi po posebnim propisima     </t>
  </si>
  <si>
    <t>Prihodi od prodaje proizvoda i roba te pruženih usluga</t>
  </si>
  <si>
    <t>Donacije od pravnih i fizičkih osoba</t>
  </si>
  <si>
    <t>Prihodi iz proračuna za redovnu djelatnost-grad</t>
  </si>
  <si>
    <t>Proračun</t>
  </si>
  <si>
    <t>Prihodi od poslovanja</t>
  </si>
  <si>
    <t xml:space="preserve">Ukupno </t>
  </si>
  <si>
    <t>Višak iz prethodne godine</t>
  </si>
  <si>
    <t>UKUPNO  PRIMICI ZA FINANCIRANJE POSLOVANJA I NEFINANCIJSKU IMOVINU</t>
  </si>
  <si>
    <t>RASHODI I IZDACI</t>
  </si>
  <si>
    <t>Izdaci za zaposlene</t>
  </si>
  <si>
    <t>Plaće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</si>
  <si>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</si>
  <si>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</si>
  <si>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</si>
  <si>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</si>
  <si>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</si>
  <si>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Naknade troškova osobama van radnog odnosa</t>
  </si>
  <si>
    <t>Ostali nespomenuti troškovi</t>
  </si>
  <si>
    <t>Ostali financijski rashodi</t>
  </si>
  <si>
    <t>Rashodi za nabavu NFI</t>
  </si>
  <si>
    <t>Rashodi:nabava dugotr. Imovine</t>
  </si>
  <si>
    <t>Postrojenje i oprema</t>
  </si>
  <si>
    <t>Knjige, umjetnička djela</t>
  </si>
  <si>
    <t>Nematerijalna proizv. Imovina</t>
  </si>
  <si>
    <t>Ukupni rashodi poslovanja i za nefinanc imovinu</t>
  </si>
  <si>
    <t>Osnova za obavljenu izmjenu i dopunu Financijskog plana su:</t>
  </si>
  <si>
    <t>a. rebalans prenesenog viška UŠBM</t>
  </si>
  <si>
    <t>Voditelj računovodstva: Ivana Vrhar</t>
  </si>
  <si>
    <t>Ravnateljica:  Zrinka Barić</t>
  </si>
  <si>
    <t>Predsjednik ŠO: Goran Jurić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</si>
</sst>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2"/>
      <name val="Times New Roman"/>
      <family val="1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u/>
      <sz val="1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72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4" fontId="2" fillId="0" borderId="6" xfId="0" applyNumberFormat="1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4" fontId="0" fillId="0" borderId="8" xfId="0" applyNumberFormat="1" applyBorder="1"/>
    <xf numFmtId="4" fontId="0" fillId="0" borderId="9" xfId="0" applyNumberForma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/>
    <xf numFmtId="4" fontId="2" fillId="0" borderId="9" xfId="0" applyNumberFormat="1" applyFont="1" applyBorder="1"/>
    <xf numFmtId="0" fontId="3" fillId="0" borderId="0" xfId="0" applyFont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4" fontId="0" fillId="0" borderId="11" xfId="0" applyNumberFormat="1" applyBorder="1"/>
    <xf numFmtId="4" fontId="0" fillId="0" borderId="12" xfId="0" applyNumberFormat="1" applyBorder="1"/>
    <xf numFmtId="0" fontId="0" fillId="0" borderId="0" xfId="0" applyAlignment="1">
      <alignment horizontal="left"/>
    </xf>
    <xf numFmtId="0" fontId="2" fillId="2" borderId="0" xfId="0" applyFont="1" applyFill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0" xfId="0" applyBorder="1" applyAlignment="1">
      <alignment horizontal="left"/>
    </xf>
    <xf numFmtId="0" fontId="0" fillId="0" borderId="0" xfId="0" applyBorder="1"/>
    <xf numFmtId="4" fontId="2" fillId="0" borderId="14" xfId="0" applyNumberFormat="1" applyFont="1" applyBorder="1" applyAlignment="1">
      <alignment wrapText="1"/>
    </xf>
    <xf numFmtId="4" fontId="2" fillId="0" borderId="15" xfId="0" applyNumberFormat="1" applyFont="1" applyBorder="1" applyAlignment="1">
      <alignment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0" xfId="0" applyFo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vertical="center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4" fontId="0" fillId="0" borderId="27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4" fontId="3" fillId="0" borderId="9" xfId="0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4" fontId="2" fillId="0" borderId="27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7" xfId="0" applyBorder="1" applyAlignment="1">
      <alignment horizontal="center"/>
    </xf>
    <xf numFmtId="0" fontId="3" fillId="0" borderId="2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" fontId="2" fillId="0" borderId="11" xfId="0" applyNumberFormat="1" applyFont="1" applyBorder="1"/>
    <xf numFmtId="4" fontId="2" fillId="0" borderId="3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4" fontId="2" fillId="0" borderId="12" xfId="0" applyNumberFormat="1" applyFont="1" applyBorder="1"/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" fontId="2" fillId="0" borderId="23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4" fontId="2" fillId="0" borderId="3" xfId="0" applyNumberFormat="1" applyFont="1" applyBorder="1"/>
    <xf numFmtId="0" fontId="2" fillId="0" borderId="0" xfId="0" applyFont="1" applyAlignment="1">
      <alignment horizont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vertical="center" wrapText="1"/>
    </xf>
    <xf numFmtId="4" fontId="2" fillId="0" borderId="33" xfId="0" applyNumberFormat="1" applyFont="1" applyBorder="1" applyAlignment="1">
      <alignment horizontal="center"/>
    </xf>
    <xf numFmtId="0" fontId="2" fillId="0" borderId="8" xfId="0" applyFont="1" applyBorder="1"/>
    <xf numFmtId="4" fontId="2" fillId="0" borderId="28" xfId="0" applyNumberFormat="1" applyFont="1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4" fontId="0" fillId="0" borderId="30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2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/>
    <xf numFmtId="4" fontId="0" fillId="0" borderId="2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3" fillId="0" borderId="12" xfId="0" applyNumberFormat="1" applyFont="1" applyBorder="1"/>
    <xf numFmtId="4" fontId="0" fillId="0" borderId="0" xfId="0" applyNumberFormat="1"/>
    <xf numFmtId="4" fontId="0" fillId="0" borderId="0" xfId="0" applyNumberFormat="1" applyBorder="1" applyAlignment="1">
      <alignment horizontal="center"/>
    </xf>
    <xf numFmtId="4" fontId="0" fillId="0" borderId="34" xfId="0" applyNumberFormat="1" applyBorder="1"/>
    <xf numFmtId="4" fontId="2" fillId="0" borderId="24" xfId="0" applyNumberFormat="1" applyFont="1" applyBorder="1" applyAlignment="1">
      <alignment horizontal="center"/>
    </xf>
    <xf numFmtId="0" fontId="2" fillId="4" borderId="35" xfId="0" applyFont="1" applyFill="1" applyBorder="1" applyAlignment="1">
      <alignment horizontal="center" vertical="center"/>
    </xf>
    <xf numFmtId="0" fontId="2" fillId="5" borderId="4" xfId="0" applyFont="1" applyFill="1" applyBorder="1"/>
    <xf numFmtId="0" fontId="2" fillId="5" borderId="5" xfId="0" applyFont="1" applyFill="1" applyBorder="1" applyAlignment="1">
      <alignment horizontal="left"/>
    </xf>
    <xf numFmtId="0" fontId="2" fillId="6" borderId="7" xfId="0" applyFont="1" applyFill="1" applyBorder="1"/>
    <xf numFmtId="0" fontId="2" fillId="6" borderId="8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28" xfId="0" applyNumberForma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3" fillId="0" borderId="8" xfId="0" applyNumberFormat="1" applyFont="1" applyBorder="1"/>
    <xf numFmtId="4" fontId="3" fillId="0" borderId="27" xfId="0" applyNumberFormat="1" applyFont="1" applyBorder="1" applyAlignment="1">
      <alignment horizontal="center"/>
    </xf>
    <xf numFmtId="4" fontId="3" fillId="0" borderId="28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7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4" fontId="2" fillId="0" borderId="8" xfId="0" applyNumberFormat="1" applyFont="1" applyBorder="1" applyAlignment="1">
      <alignment horizontal="right"/>
    </xf>
    <xf numFmtId="4" fontId="2" fillId="0" borderId="9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" fontId="0" fillId="0" borderId="40" xfId="0" applyNumberFormat="1" applyBorder="1"/>
    <xf numFmtId="4" fontId="0" fillId="0" borderId="18" xfId="0" applyNumberFormat="1" applyBorder="1" applyAlignment="1">
      <alignment horizontal="center"/>
    </xf>
    <xf numFmtId="4" fontId="0" fillId="0" borderId="41" xfId="0" applyNumberFormat="1" applyBorder="1"/>
    <xf numFmtId="4" fontId="2" fillId="0" borderId="32" xfId="0" applyNumberFormat="1" applyFont="1" applyBorder="1" applyAlignment="1">
      <alignment horizontal="center"/>
    </xf>
    <xf numFmtId="3" fontId="4" fillId="7" borderId="0" xfId="0" applyNumberFormat="1" applyFont="1" applyFill="1" applyBorder="1"/>
    <xf numFmtId="3" fontId="5" fillId="0" borderId="0" xfId="0" applyNumberFormat="1" applyFont="1"/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/>
    <xf numFmtId="3" fontId="2" fillId="0" borderId="0" xfId="0" applyNumberFormat="1" applyFont="1" applyBorder="1"/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/>
    <xf numFmtId="0" fontId="3" fillId="0" borderId="42" xfId="0" applyNumberFormat="1" applyFont="1" applyBorder="1" applyAlignment="1">
      <alignment horizontal="center"/>
    </xf>
    <xf numFmtId="0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Border="1" applyAlignment="1">
      <alignment horizontal="left"/>
    </xf>
    <xf numFmtId="3" fontId="6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/>
    <xf numFmtId="3" fontId="8" fillId="0" borderId="0" xfId="0" applyNumberFormat="1" applyFont="1" applyBorder="1"/>
    <xf numFmtId="3" fontId="6" fillId="0" borderId="38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/>
    <xf numFmtId="3" fontId="5" fillId="0" borderId="0" xfId="0" applyNumberFormat="1" applyFont="1" applyAlignment="1">
      <alignment wrapText="1"/>
    </xf>
    <xf numFmtId="0" fontId="1" fillId="0" borderId="0" xfId="1" applyFont="1" applyAlignment="1">
      <alignment horizontal="center"/>
    </xf>
    <xf numFmtId="0" fontId="3" fillId="0" borderId="0" xfId="1"/>
    <xf numFmtId="0" fontId="2" fillId="0" borderId="0" xfId="1" applyFont="1" applyAlignment="1">
      <alignment horizontal="right"/>
    </xf>
    <xf numFmtId="0" fontId="1" fillId="3" borderId="43" xfId="1" applyFont="1" applyFill="1" applyBorder="1"/>
    <xf numFmtId="49" fontId="2" fillId="3" borderId="44" xfId="1" applyNumberFormat="1" applyFont="1" applyFill="1" applyBorder="1" applyAlignment="1">
      <alignment horizontal="center" wrapText="1"/>
    </xf>
    <xf numFmtId="49" fontId="2" fillId="3" borderId="45" xfId="1" applyNumberFormat="1" applyFont="1" applyFill="1" applyBorder="1" applyAlignment="1">
      <alignment horizontal="center" wrapText="1"/>
    </xf>
    <xf numFmtId="49" fontId="2" fillId="3" borderId="46" xfId="1" applyNumberFormat="1" applyFont="1" applyFill="1" applyBorder="1" applyAlignment="1">
      <alignment horizontal="center" wrapText="1"/>
    </xf>
    <xf numFmtId="0" fontId="9" fillId="4" borderId="47" xfId="1" applyFont="1" applyFill="1" applyBorder="1"/>
    <xf numFmtId="49" fontId="9" fillId="4" borderId="34" xfId="1" applyNumberFormat="1" applyFont="1" applyFill="1" applyBorder="1" applyAlignment="1">
      <alignment horizontal="right" wrapText="1"/>
    </xf>
    <xf numFmtId="4" fontId="9" fillId="4" borderId="0" xfId="1" applyNumberFormat="1" applyFont="1" applyFill="1" applyBorder="1" applyAlignment="1">
      <alignment horizontal="right" wrapText="1"/>
    </xf>
    <xf numFmtId="4" fontId="9" fillId="7" borderId="34" xfId="1" applyNumberFormat="1" applyFont="1" applyFill="1" applyBorder="1" applyAlignment="1">
      <alignment horizontal="right" wrapText="1"/>
    </xf>
    <xf numFmtId="4" fontId="9" fillId="7" borderId="48" xfId="1" applyNumberFormat="1" applyFont="1" applyFill="1" applyBorder="1" applyAlignment="1">
      <alignment horizontal="right" wrapText="1"/>
    </xf>
    <xf numFmtId="0" fontId="9" fillId="4" borderId="36" xfId="1" applyFont="1" applyFill="1" applyBorder="1"/>
    <xf numFmtId="49" fontId="9" fillId="4" borderId="8" xfId="1" applyNumberFormat="1" applyFont="1" applyFill="1" applyBorder="1" applyAlignment="1">
      <alignment horizontal="right" wrapText="1"/>
    </xf>
    <xf numFmtId="4" fontId="9" fillId="4" borderId="29" xfId="1" applyNumberFormat="1" applyFont="1" applyFill="1" applyBorder="1" applyAlignment="1">
      <alignment horizontal="right" wrapText="1"/>
    </xf>
    <xf numFmtId="4" fontId="9" fillId="7" borderId="8" xfId="1" applyNumberFormat="1" applyFont="1" applyFill="1" applyBorder="1" applyAlignment="1">
      <alignment horizontal="right" wrapText="1"/>
    </xf>
    <xf numFmtId="3" fontId="9" fillId="7" borderId="7" xfId="1" applyNumberFormat="1" applyFont="1" applyFill="1" applyBorder="1" applyAlignment="1">
      <alignment horizontal="left"/>
    </xf>
    <xf numFmtId="0" fontId="10" fillId="7" borderId="8" xfId="1" applyFont="1" applyFill="1" applyBorder="1"/>
    <xf numFmtId="4" fontId="9" fillId="7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left"/>
    </xf>
    <xf numFmtId="3" fontId="10" fillId="0" borderId="8" xfId="1" applyNumberFormat="1" applyFont="1" applyFill="1" applyBorder="1" applyAlignment="1">
      <alignment horizontal="right"/>
    </xf>
    <xf numFmtId="4" fontId="9" fillId="0" borderId="8" xfId="1" applyNumberFormat="1" applyFont="1" applyFill="1" applyBorder="1" applyAlignment="1">
      <alignment horizontal="right"/>
    </xf>
    <xf numFmtId="0" fontId="5" fillId="8" borderId="7" xfId="1" applyNumberFormat="1" applyFont="1" applyFill="1" applyBorder="1" applyAlignment="1">
      <alignment horizontal="left"/>
    </xf>
    <xf numFmtId="3" fontId="10" fillId="8" borderId="8" xfId="1" applyNumberFormat="1" applyFont="1" applyFill="1" applyBorder="1" applyAlignment="1">
      <alignment horizontal="right"/>
    </xf>
    <xf numFmtId="4" fontId="10" fillId="8" borderId="8" xfId="1" applyNumberFormat="1" applyFont="1" applyFill="1" applyBorder="1" applyAlignment="1">
      <alignment horizontal="right"/>
    </xf>
    <xf numFmtId="4" fontId="10" fillId="0" borderId="8" xfId="1" applyNumberFormat="1" applyFont="1" applyFill="1" applyBorder="1" applyAlignment="1">
      <alignment horizontal="right"/>
    </xf>
    <xf numFmtId="4" fontId="10" fillId="7" borderId="8" xfId="1" applyNumberFormat="1" applyFont="1" applyFill="1" applyBorder="1" applyAlignment="1">
      <alignment horizontal="right"/>
    </xf>
    <xf numFmtId="3" fontId="9" fillId="9" borderId="7" xfId="1" applyNumberFormat="1" applyFont="1" applyFill="1" applyBorder="1" applyAlignment="1">
      <alignment horizontal="left"/>
    </xf>
    <xf numFmtId="3" fontId="9" fillId="9" borderId="8" xfId="1" applyNumberFormat="1" applyFont="1" applyFill="1" applyBorder="1" applyAlignment="1">
      <alignment horizontal="right"/>
    </xf>
    <xf numFmtId="4" fontId="9" fillId="9" borderId="8" xfId="1" applyNumberFormat="1" applyFont="1" applyFill="1" applyBorder="1" applyAlignment="1">
      <alignment horizontal="right"/>
    </xf>
    <xf numFmtId="3" fontId="9" fillId="0" borderId="49" xfId="1" applyNumberFormat="1" applyFont="1" applyFill="1" applyBorder="1" applyAlignment="1">
      <alignment horizontal="right"/>
    </xf>
    <xf numFmtId="3" fontId="11" fillId="0" borderId="50" xfId="1" applyNumberFormat="1" applyFont="1" applyFill="1" applyBorder="1" applyAlignment="1">
      <alignment horizontal="right"/>
    </xf>
    <xf numFmtId="4" fontId="11" fillId="0" borderId="51" xfId="1" applyNumberFormat="1" applyFont="1" applyFill="1" applyBorder="1" applyAlignment="1">
      <alignment horizontal="right"/>
    </xf>
    <xf numFmtId="0" fontId="11" fillId="10" borderId="52" xfId="1" applyFont="1" applyFill="1" applyBorder="1" applyAlignment="1">
      <alignment wrapText="1"/>
    </xf>
    <xf numFmtId="0" fontId="3" fillId="10" borderId="53" xfId="1" applyFill="1" applyBorder="1"/>
    <xf numFmtId="4" fontId="11" fillId="10" borderId="53" xfId="1" applyNumberFormat="1" applyFont="1" applyFill="1" applyBorder="1"/>
    <xf numFmtId="0" fontId="9" fillId="0" borderId="54" xfId="1" applyFont="1" applyBorder="1" applyAlignment="1">
      <alignment wrapText="1"/>
    </xf>
    <xf numFmtId="0" fontId="3" fillId="0" borderId="26" xfId="1" applyBorder="1"/>
    <xf numFmtId="4" fontId="11" fillId="0" borderId="26" xfId="1" applyNumberFormat="1" applyFont="1" applyBorder="1"/>
    <xf numFmtId="4" fontId="11" fillId="0" borderId="5" xfId="1" applyNumberFormat="1" applyFont="1" applyBorder="1"/>
    <xf numFmtId="4" fontId="11" fillId="0" borderId="33" xfId="1" applyNumberFormat="1" applyFont="1" applyBorder="1"/>
    <xf numFmtId="0" fontId="11" fillId="11" borderId="55" xfId="1" applyFont="1" applyFill="1" applyBorder="1" applyAlignment="1">
      <alignment wrapText="1"/>
    </xf>
    <xf numFmtId="0" fontId="3" fillId="11" borderId="31" xfId="1" applyFill="1" applyBorder="1"/>
    <xf numFmtId="4" fontId="11" fillId="11" borderId="56" xfId="1" applyNumberFormat="1" applyFont="1" applyFill="1" applyBorder="1"/>
    <xf numFmtId="4" fontId="11" fillId="11" borderId="57" xfId="1" applyNumberFormat="1" applyFont="1" applyFill="1" applyBorder="1"/>
    <xf numFmtId="0" fontId="11" fillId="0" borderId="0" xfId="1" applyFont="1" applyBorder="1" applyAlignment="1">
      <alignment wrapText="1"/>
    </xf>
    <xf numFmtId="0" fontId="3" fillId="0" borderId="0" xfId="1" applyBorder="1"/>
    <xf numFmtId="3" fontId="11" fillId="0" borderId="0" xfId="1" applyNumberFormat="1" applyFont="1" applyBorder="1"/>
    <xf numFmtId="0" fontId="1" fillId="12" borderId="43" xfId="1" applyFont="1" applyFill="1" applyBorder="1"/>
    <xf numFmtId="49" fontId="2" fillId="12" borderId="44" xfId="1" applyNumberFormat="1" applyFont="1" applyFill="1" applyBorder="1" applyAlignment="1">
      <alignment horizontal="center" wrapText="1"/>
    </xf>
    <xf numFmtId="49" fontId="2" fillId="12" borderId="45" xfId="1" applyNumberFormat="1" applyFont="1" applyFill="1" applyBorder="1" applyAlignment="1">
      <alignment horizontal="center" wrapText="1"/>
    </xf>
    <xf numFmtId="49" fontId="2" fillId="12" borderId="58" xfId="1" applyNumberFormat="1" applyFont="1" applyFill="1" applyBorder="1" applyAlignment="1">
      <alignment horizontal="center" wrapText="1"/>
    </xf>
    <xf numFmtId="0" fontId="7" fillId="13" borderId="59" xfId="1" applyNumberFormat="1" applyFont="1" applyFill="1" applyBorder="1" applyAlignment="1">
      <alignment horizontal="left" wrapText="1"/>
    </xf>
    <xf numFmtId="0" fontId="7" fillId="13" borderId="60" xfId="1" applyNumberFormat="1" applyFont="1" applyFill="1" applyBorder="1" applyAlignment="1">
      <alignment horizontal="left" wrapText="1"/>
    </xf>
    <xf numFmtId="4" fontId="7" fillId="13" borderId="61" xfId="1" applyNumberFormat="1" applyFont="1" applyFill="1" applyBorder="1" applyAlignment="1">
      <alignment horizontal="right" wrapText="1"/>
    </xf>
    <xf numFmtId="4" fontId="7" fillId="13" borderId="62" xfId="1" applyNumberFormat="1" applyFont="1" applyFill="1" applyBorder="1" applyAlignment="1">
      <alignment horizontal="right" wrapText="1"/>
    </xf>
    <xf numFmtId="0" fontId="11" fillId="14" borderId="63" xfId="1" applyNumberFormat="1" applyFont="1" applyFill="1" applyBorder="1" applyAlignment="1">
      <alignment horizontal="left"/>
    </xf>
    <xf numFmtId="3" fontId="11" fillId="14" borderId="64" xfId="1" applyNumberFormat="1" applyFont="1" applyFill="1" applyBorder="1" applyAlignment="1">
      <alignment horizontal="right"/>
    </xf>
    <xf numFmtId="4" fontId="11" fillId="14" borderId="64" xfId="1" applyNumberFormat="1" applyFont="1" applyFill="1" applyBorder="1" applyAlignment="1">
      <alignment horizontal="right"/>
    </xf>
    <xf numFmtId="4" fontId="11" fillId="14" borderId="65" xfId="1" applyNumberFormat="1" applyFont="1" applyFill="1" applyBorder="1" applyAlignment="1">
      <alignment horizontal="right"/>
    </xf>
    <xf numFmtId="0" fontId="12" fillId="0" borderId="13" xfId="1" applyNumberFormat="1" applyFont="1" applyBorder="1"/>
    <xf numFmtId="0" fontId="12" fillId="10" borderId="14" xfId="1" applyNumberFormat="1" applyFont="1" applyFill="1" applyBorder="1" applyAlignment="1">
      <alignment horizontal="right"/>
    </xf>
    <xf numFmtId="4" fontId="12" fillId="10" borderId="14" xfId="1" applyNumberFormat="1" applyFont="1" applyFill="1" applyBorder="1" applyAlignment="1">
      <alignment horizontal="right"/>
    </xf>
    <xf numFmtId="4" fontId="12" fillId="0" borderId="66" xfId="1" applyNumberFormat="1" applyFont="1" applyBorder="1" applyAlignment="1">
      <alignment horizontal="right"/>
    </xf>
    <xf numFmtId="4" fontId="12" fillId="10" borderId="15" xfId="1" applyNumberFormat="1" applyFont="1" applyFill="1" applyBorder="1" applyAlignment="1">
      <alignment horizontal="right"/>
    </xf>
    <xf numFmtId="0" fontId="12" fillId="0" borderId="7" xfId="1" applyNumberFormat="1" applyFont="1" applyBorder="1"/>
    <xf numFmtId="0" fontId="12" fillId="10" borderId="8" xfId="1" applyNumberFormat="1" applyFont="1" applyFill="1" applyBorder="1" applyAlignment="1">
      <alignment horizontal="right"/>
    </xf>
    <xf numFmtId="4" fontId="12" fillId="10" borderId="8" xfId="1" applyNumberFormat="1" applyFont="1" applyFill="1" applyBorder="1" applyAlignment="1">
      <alignment horizontal="right"/>
    </xf>
    <xf numFmtId="4" fontId="12" fillId="0" borderId="27" xfId="1" applyNumberFormat="1" applyFont="1" applyBorder="1" applyAlignment="1">
      <alignment horizontal="right"/>
    </xf>
    <xf numFmtId="0" fontId="11" fillId="14" borderId="67" xfId="1" applyNumberFormat="1" applyFont="1" applyFill="1" applyBorder="1" applyAlignment="1">
      <alignment horizontal="left"/>
    </xf>
    <xf numFmtId="3" fontId="11" fillId="14" borderId="50" xfId="1" applyNumberFormat="1" applyFont="1" applyFill="1" applyBorder="1" applyAlignment="1">
      <alignment horizontal="right"/>
    </xf>
    <xf numFmtId="4" fontId="11" fillId="14" borderId="50" xfId="1" applyNumberFormat="1" applyFont="1" applyFill="1" applyBorder="1" applyAlignment="1">
      <alignment horizontal="right"/>
    </xf>
    <xf numFmtId="4" fontId="11" fillId="14" borderId="68" xfId="1" applyNumberFormat="1" applyFont="1" applyFill="1" applyBorder="1" applyAlignment="1">
      <alignment horizontal="right"/>
    </xf>
    <xf numFmtId="0" fontId="12" fillId="10" borderId="69" xfId="1" applyNumberFormat="1" applyFont="1" applyFill="1" applyBorder="1" applyAlignment="1">
      <alignment horizontal="right"/>
    </xf>
    <xf numFmtId="0" fontId="12" fillId="10" borderId="28" xfId="1" applyNumberFormat="1" applyFont="1" applyFill="1" applyBorder="1" applyAlignment="1">
      <alignment horizontal="right"/>
    </xf>
    <xf numFmtId="4" fontId="12" fillId="10" borderId="9" xfId="1" applyNumberFormat="1" applyFont="1" applyFill="1" applyBorder="1" applyAlignment="1">
      <alignment horizontal="right"/>
    </xf>
    <xf numFmtId="0" fontId="12" fillId="0" borderId="7" xfId="1" applyNumberFormat="1" applyFont="1" applyBorder="1" applyAlignment="1">
      <alignment shrinkToFit="1"/>
    </xf>
    <xf numFmtId="4" fontId="12" fillId="10" borderId="9" xfId="1" applyNumberFormat="1" applyFont="1" applyFill="1" applyBorder="1" applyAlignment="1">
      <alignment horizontal="right" shrinkToFit="1"/>
    </xf>
    <xf numFmtId="0" fontId="3" fillId="0" borderId="14" xfId="1" applyBorder="1"/>
    <xf numFmtId="0" fontId="7" fillId="13" borderId="70" xfId="1" applyNumberFormat="1" applyFont="1" applyFill="1" applyBorder="1" applyAlignment="1">
      <alignment horizontal="left" wrapText="1"/>
    </xf>
    <xf numFmtId="0" fontId="7" fillId="13" borderId="48" xfId="1" applyNumberFormat="1" applyFont="1" applyFill="1" applyBorder="1" applyAlignment="1">
      <alignment horizontal="left" wrapText="1"/>
    </xf>
    <xf numFmtId="4" fontId="7" fillId="13" borderId="34" xfId="1" applyNumberFormat="1" applyFont="1" applyFill="1" applyBorder="1" applyAlignment="1">
      <alignment horizontal="right" wrapText="1"/>
    </xf>
    <xf numFmtId="4" fontId="7" fillId="13" borderId="71" xfId="1" applyNumberFormat="1" applyFont="1" applyFill="1" applyBorder="1" applyAlignment="1">
      <alignment horizontal="right" wrapText="1"/>
    </xf>
    <xf numFmtId="0" fontId="3" fillId="0" borderId="10" xfId="1" applyBorder="1"/>
    <xf numFmtId="0" fontId="3" fillId="0" borderId="11" xfId="1" applyBorder="1"/>
    <xf numFmtId="4" fontId="12" fillId="10" borderId="11" xfId="1" applyNumberFormat="1" applyFont="1" applyFill="1" applyBorder="1" applyAlignment="1">
      <alignment horizontal="right"/>
    </xf>
    <xf numFmtId="4" fontId="3" fillId="0" borderId="11" xfId="1" applyNumberFormat="1" applyBorder="1"/>
    <xf numFmtId="4" fontId="12" fillId="10" borderId="12" xfId="1" applyNumberFormat="1" applyFont="1" applyFill="1" applyBorder="1" applyAlignment="1">
      <alignment horizontal="right"/>
    </xf>
    <xf numFmtId="0" fontId="7" fillId="12" borderId="72" xfId="1" applyFont="1" applyFill="1" applyBorder="1"/>
    <xf numFmtId="0" fontId="7" fillId="12" borderId="23" xfId="1" applyFont="1" applyFill="1" applyBorder="1"/>
    <xf numFmtId="4" fontId="7" fillId="12" borderId="2" xfId="1" applyNumberFormat="1" applyFont="1" applyFill="1" applyBorder="1"/>
    <xf numFmtId="4" fontId="7" fillId="12" borderId="24" xfId="1" applyNumberFormat="1" applyFont="1" applyFill="1" applyBorder="1"/>
    <xf numFmtId="0" fontId="13" fillId="0" borderId="0" xfId="1" applyFont="1"/>
    <xf numFmtId="0" fontId="3" fillId="0" borderId="0" xfId="1" applyFont="1"/>
    <xf numFmtId="0" fontId="3" fillId="0" borderId="0" xfId="1" applyFont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Alignment="1">
      <alignment horizontal="center" wrapText="1"/>
    </xf>
  </cellXfs>
  <cellStyles count="2">
    <cellStyle name="Normalno" xfId="0" builtinId="0"/>
    <cellStyle name="Normalno 2" xfId="1" xr:uid="{2342F7EB-1D52-4CB5-A602-E0A421CC17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D%20BELI%20MANASTIR/REBALANS/2024/1.%20rebalans/I.%20IZMJENE%20I%20DOPUNE%20FINANCIJSKOG%20PLANA%20ZA%202023-%20n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LP(R)FP-Ril 4.razina "/>
      <sheetName val="JLP(R)FP-Ril"/>
      <sheetName val="JLP(R)S FP PiP 1 2023."/>
      <sheetName val="OPĆI I POSEBNI DIO PRORAČUNA"/>
      <sheetName val="REKAPITULACIJA"/>
    </sheetNames>
    <sheetDataSet>
      <sheetData sheetId="0">
        <row r="9">
          <cell r="B9">
            <v>54682</v>
          </cell>
          <cell r="C9">
            <v>0</v>
          </cell>
        </row>
        <row r="10">
          <cell r="B10">
            <v>722381</v>
          </cell>
          <cell r="C10">
            <v>0</v>
          </cell>
        </row>
        <row r="11">
          <cell r="B11">
            <v>40</v>
          </cell>
          <cell r="C11">
            <v>0</v>
          </cell>
        </row>
        <row r="12">
          <cell r="B12">
            <v>34375</v>
          </cell>
          <cell r="C12">
            <v>0</v>
          </cell>
        </row>
        <row r="13">
          <cell r="B13">
            <v>1991</v>
          </cell>
          <cell r="C13">
            <v>0</v>
          </cell>
        </row>
        <row r="14">
          <cell r="B14">
            <v>1327</v>
          </cell>
          <cell r="C14">
            <v>0</v>
          </cell>
        </row>
        <row r="15">
          <cell r="B15">
            <v>49816</v>
          </cell>
          <cell r="C15">
            <v>6614.23</v>
          </cell>
          <cell r="D15">
            <v>56430.229999999996</v>
          </cell>
        </row>
        <row r="16">
          <cell r="D16">
            <v>871226.23</v>
          </cell>
        </row>
        <row r="40">
          <cell r="C40">
            <v>816966</v>
          </cell>
          <cell r="E40">
            <v>0</v>
          </cell>
          <cell r="G40">
            <v>0</v>
          </cell>
          <cell r="I40">
            <v>0</v>
          </cell>
          <cell r="K40">
            <v>0</v>
          </cell>
          <cell r="M40">
            <v>6614.23</v>
          </cell>
          <cell r="P40">
            <v>0</v>
          </cell>
          <cell r="S40">
            <v>823580.23</v>
          </cell>
        </row>
        <row r="41">
          <cell r="D41">
            <v>624818</v>
          </cell>
          <cell r="E41">
            <v>0</v>
          </cell>
        </row>
        <row r="42">
          <cell r="E42">
            <v>0</v>
          </cell>
        </row>
        <row r="43">
          <cell r="C43">
            <v>485000</v>
          </cell>
        </row>
        <row r="44">
          <cell r="E44">
            <v>0</v>
          </cell>
        </row>
        <row r="46">
          <cell r="E46">
            <v>0</v>
          </cell>
        </row>
        <row r="48">
          <cell r="D48">
            <v>97563</v>
          </cell>
          <cell r="E48">
            <v>0</v>
          </cell>
          <cell r="F48">
            <v>48311</v>
          </cell>
          <cell r="G48">
            <v>0</v>
          </cell>
          <cell r="J48">
            <v>19165</v>
          </cell>
          <cell r="K48">
            <v>0</v>
          </cell>
          <cell r="L48">
            <v>22955</v>
          </cell>
          <cell r="M48">
            <v>6614.23</v>
          </cell>
          <cell r="N48">
            <v>1327</v>
          </cell>
        </row>
        <row r="49">
          <cell r="E49">
            <v>0</v>
          </cell>
          <cell r="G49">
            <v>0</v>
          </cell>
          <cell r="I49">
            <v>0</v>
          </cell>
          <cell r="K49">
            <v>0</v>
          </cell>
          <cell r="M49">
            <v>0</v>
          </cell>
          <cell r="P49">
            <v>0</v>
          </cell>
        </row>
        <row r="54">
          <cell r="E54">
            <v>0</v>
          </cell>
          <cell r="G54">
            <v>0</v>
          </cell>
          <cell r="I54">
            <v>0</v>
          </cell>
          <cell r="K54">
            <v>0</v>
          </cell>
          <cell r="M54">
            <v>0</v>
          </cell>
          <cell r="P54">
            <v>0</v>
          </cell>
        </row>
        <row r="61">
          <cell r="E61">
            <v>0</v>
          </cell>
          <cell r="G61">
            <v>0</v>
          </cell>
          <cell r="I61">
            <v>0</v>
          </cell>
          <cell r="K61">
            <v>0</v>
          </cell>
          <cell r="M61">
            <v>6614.23</v>
          </cell>
          <cell r="P61">
            <v>0</v>
          </cell>
        </row>
        <row r="73">
          <cell r="E73">
            <v>0</v>
          </cell>
          <cell r="G73">
            <v>0</v>
          </cell>
          <cell r="I73">
            <v>0</v>
          </cell>
          <cell r="K73">
            <v>0</v>
          </cell>
          <cell r="M73">
            <v>0</v>
          </cell>
          <cell r="P73">
            <v>0</v>
          </cell>
        </row>
        <row r="79">
          <cell r="F79">
            <v>2124</v>
          </cell>
          <cell r="G79">
            <v>0</v>
          </cell>
          <cell r="H79">
            <v>40</v>
          </cell>
          <cell r="I79">
            <v>0</v>
          </cell>
          <cell r="L79">
            <v>663</v>
          </cell>
          <cell r="M79">
            <v>0</v>
          </cell>
        </row>
        <row r="80">
          <cell r="E80">
            <v>0</v>
          </cell>
          <cell r="G80">
            <v>0</v>
          </cell>
          <cell r="I80">
            <v>0</v>
          </cell>
          <cell r="K80">
            <v>0</v>
          </cell>
          <cell r="M80">
            <v>0</v>
          </cell>
          <cell r="P80">
            <v>0</v>
          </cell>
        </row>
        <row r="83">
          <cell r="C83">
            <v>47646</v>
          </cell>
          <cell r="E83">
            <v>0</v>
          </cell>
          <cell r="G83">
            <v>0</v>
          </cell>
          <cell r="I83">
            <v>0</v>
          </cell>
          <cell r="K83">
            <v>0</v>
          </cell>
          <cell r="M83">
            <v>0</v>
          </cell>
          <cell r="P83">
            <v>0</v>
          </cell>
        </row>
        <row r="84">
          <cell r="F84">
            <v>4247</v>
          </cell>
          <cell r="G84">
            <v>0</v>
          </cell>
          <cell r="J84">
            <v>15210</v>
          </cell>
          <cell r="K84">
            <v>0</v>
          </cell>
          <cell r="L84">
            <v>26198</v>
          </cell>
          <cell r="M84">
            <v>0</v>
          </cell>
          <cell r="O84">
            <v>1991</v>
          </cell>
          <cell r="P84">
            <v>0</v>
          </cell>
          <cell r="S84">
            <v>47646</v>
          </cell>
        </row>
        <row r="85">
          <cell r="E85">
            <v>0</v>
          </cell>
          <cell r="G85">
            <v>0</v>
          </cell>
          <cell r="I85">
            <v>0</v>
          </cell>
          <cell r="K85">
            <v>0</v>
          </cell>
          <cell r="M85">
            <v>0</v>
          </cell>
          <cell r="P85">
            <v>0</v>
          </cell>
        </row>
        <row r="91">
          <cell r="E91">
            <v>0</v>
          </cell>
          <cell r="G91">
            <v>0</v>
          </cell>
          <cell r="I91">
            <v>0</v>
          </cell>
          <cell r="K91">
            <v>0</v>
          </cell>
          <cell r="M91">
            <v>0</v>
          </cell>
          <cell r="P91">
            <v>0</v>
          </cell>
        </row>
        <row r="93">
          <cell r="E93">
            <v>0</v>
          </cell>
          <cell r="G93">
            <v>0</v>
          </cell>
          <cell r="I93">
            <v>0</v>
          </cell>
          <cell r="K93">
            <v>0</v>
          </cell>
          <cell r="M93">
            <v>0</v>
          </cell>
          <cell r="P93">
            <v>0</v>
          </cell>
        </row>
        <row r="95">
          <cell r="M95">
            <v>6614.23</v>
          </cell>
        </row>
      </sheetData>
      <sheetData sheetId="1">
        <row r="49">
          <cell r="C49">
            <v>39818</v>
          </cell>
        </row>
        <row r="50">
          <cell r="C50">
            <v>100000</v>
          </cell>
        </row>
        <row r="52">
          <cell r="C52">
            <v>89647</v>
          </cell>
        </row>
        <row r="53">
          <cell r="C53">
            <v>32120</v>
          </cell>
        </row>
        <row r="54">
          <cell r="C54">
            <v>57716</v>
          </cell>
        </row>
        <row r="55">
          <cell r="C55">
            <v>2654</v>
          </cell>
        </row>
        <row r="56">
          <cell r="C56">
            <v>7184</v>
          </cell>
        </row>
        <row r="58">
          <cell r="C58">
            <v>2827</v>
          </cell>
        </row>
        <row r="63">
          <cell r="C63">
            <v>44328</v>
          </cell>
        </row>
        <row r="64">
          <cell r="C64">
            <v>1725</v>
          </cell>
        </row>
        <row r="65">
          <cell r="C65">
            <v>1593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B00D6-6FA4-48D7-B001-AFF73F66F424}">
  <dimension ref="A2:Q154"/>
  <sheetViews>
    <sheetView workbookViewId="0">
      <selection sqref="A1:XFD1048576"/>
    </sheetView>
  </sheetViews>
  <sheetFormatPr defaultRowHeight="15" x14ac:dyDescent="0.25"/>
  <cols>
    <col min="6" max="6" width="54" customWidth="1"/>
    <col min="7" max="7" width="19.85546875" customWidth="1"/>
    <col min="8" max="8" width="14.140625" customWidth="1"/>
    <col min="9" max="9" width="13.140625" customWidth="1"/>
    <col min="10" max="10" width="17.5703125" customWidth="1"/>
    <col min="262" max="262" width="54" customWidth="1"/>
    <col min="263" max="263" width="19.85546875" customWidth="1"/>
    <col min="264" max="264" width="14.140625" customWidth="1"/>
    <col min="265" max="265" width="13.140625" customWidth="1"/>
    <col min="266" max="266" width="17.5703125" customWidth="1"/>
    <col min="518" max="518" width="54" customWidth="1"/>
    <col min="519" max="519" width="19.85546875" customWidth="1"/>
    <col min="520" max="520" width="14.140625" customWidth="1"/>
    <col min="521" max="521" width="13.140625" customWidth="1"/>
    <col min="522" max="522" width="17.5703125" customWidth="1"/>
    <col min="774" max="774" width="54" customWidth="1"/>
    <col min="775" max="775" width="19.85546875" customWidth="1"/>
    <col min="776" max="776" width="14.140625" customWidth="1"/>
    <col min="777" max="777" width="13.140625" customWidth="1"/>
    <col min="778" max="778" width="17.5703125" customWidth="1"/>
    <col min="1030" max="1030" width="54" customWidth="1"/>
    <col min="1031" max="1031" width="19.85546875" customWidth="1"/>
    <col min="1032" max="1032" width="14.140625" customWidth="1"/>
    <col min="1033" max="1033" width="13.140625" customWidth="1"/>
    <col min="1034" max="1034" width="17.5703125" customWidth="1"/>
    <col min="1286" max="1286" width="54" customWidth="1"/>
    <col min="1287" max="1287" width="19.85546875" customWidth="1"/>
    <col min="1288" max="1288" width="14.140625" customWidth="1"/>
    <col min="1289" max="1289" width="13.140625" customWidth="1"/>
    <col min="1290" max="1290" width="17.5703125" customWidth="1"/>
    <col min="1542" max="1542" width="54" customWidth="1"/>
    <col min="1543" max="1543" width="19.85546875" customWidth="1"/>
    <col min="1544" max="1544" width="14.140625" customWidth="1"/>
    <col min="1545" max="1545" width="13.140625" customWidth="1"/>
    <col min="1546" max="1546" width="17.5703125" customWidth="1"/>
    <col min="1798" max="1798" width="54" customWidth="1"/>
    <col min="1799" max="1799" width="19.85546875" customWidth="1"/>
    <col min="1800" max="1800" width="14.140625" customWidth="1"/>
    <col min="1801" max="1801" width="13.140625" customWidth="1"/>
    <col min="1802" max="1802" width="17.5703125" customWidth="1"/>
    <col min="2054" max="2054" width="54" customWidth="1"/>
    <col min="2055" max="2055" width="19.85546875" customWidth="1"/>
    <col min="2056" max="2056" width="14.140625" customWidth="1"/>
    <col min="2057" max="2057" width="13.140625" customWidth="1"/>
    <col min="2058" max="2058" width="17.5703125" customWidth="1"/>
    <col min="2310" max="2310" width="54" customWidth="1"/>
    <col min="2311" max="2311" width="19.85546875" customWidth="1"/>
    <col min="2312" max="2312" width="14.140625" customWidth="1"/>
    <col min="2313" max="2313" width="13.140625" customWidth="1"/>
    <col min="2314" max="2314" width="17.5703125" customWidth="1"/>
    <col min="2566" max="2566" width="54" customWidth="1"/>
    <col min="2567" max="2567" width="19.85546875" customWidth="1"/>
    <col min="2568" max="2568" width="14.140625" customWidth="1"/>
    <col min="2569" max="2569" width="13.140625" customWidth="1"/>
    <col min="2570" max="2570" width="17.5703125" customWidth="1"/>
    <col min="2822" max="2822" width="54" customWidth="1"/>
    <col min="2823" max="2823" width="19.85546875" customWidth="1"/>
    <col min="2824" max="2824" width="14.140625" customWidth="1"/>
    <col min="2825" max="2825" width="13.140625" customWidth="1"/>
    <col min="2826" max="2826" width="17.5703125" customWidth="1"/>
    <col min="3078" max="3078" width="54" customWidth="1"/>
    <col min="3079" max="3079" width="19.85546875" customWidth="1"/>
    <col min="3080" max="3080" width="14.140625" customWidth="1"/>
    <col min="3081" max="3081" width="13.140625" customWidth="1"/>
    <col min="3082" max="3082" width="17.5703125" customWidth="1"/>
    <col min="3334" max="3334" width="54" customWidth="1"/>
    <col min="3335" max="3335" width="19.85546875" customWidth="1"/>
    <col min="3336" max="3336" width="14.140625" customWidth="1"/>
    <col min="3337" max="3337" width="13.140625" customWidth="1"/>
    <col min="3338" max="3338" width="17.5703125" customWidth="1"/>
    <col min="3590" max="3590" width="54" customWidth="1"/>
    <col min="3591" max="3591" width="19.85546875" customWidth="1"/>
    <col min="3592" max="3592" width="14.140625" customWidth="1"/>
    <col min="3593" max="3593" width="13.140625" customWidth="1"/>
    <col min="3594" max="3594" width="17.5703125" customWidth="1"/>
    <col min="3846" max="3846" width="54" customWidth="1"/>
    <col min="3847" max="3847" width="19.85546875" customWidth="1"/>
    <col min="3848" max="3848" width="14.140625" customWidth="1"/>
    <col min="3849" max="3849" width="13.140625" customWidth="1"/>
    <col min="3850" max="3850" width="17.5703125" customWidth="1"/>
    <col min="4102" max="4102" width="54" customWidth="1"/>
    <col min="4103" max="4103" width="19.85546875" customWidth="1"/>
    <col min="4104" max="4104" width="14.140625" customWidth="1"/>
    <col min="4105" max="4105" width="13.140625" customWidth="1"/>
    <col min="4106" max="4106" width="17.5703125" customWidth="1"/>
    <col min="4358" max="4358" width="54" customWidth="1"/>
    <col min="4359" max="4359" width="19.85546875" customWidth="1"/>
    <col min="4360" max="4360" width="14.140625" customWidth="1"/>
    <col min="4361" max="4361" width="13.140625" customWidth="1"/>
    <col min="4362" max="4362" width="17.5703125" customWidth="1"/>
    <col min="4614" max="4614" width="54" customWidth="1"/>
    <col min="4615" max="4615" width="19.85546875" customWidth="1"/>
    <col min="4616" max="4616" width="14.140625" customWidth="1"/>
    <col min="4617" max="4617" width="13.140625" customWidth="1"/>
    <col min="4618" max="4618" width="17.5703125" customWidth="1"/>
    <col min="4870" max="4870" width="54" customWidth="1"/>
    <col min="4871" max="4871" width="19.85546875" customWidth="1"/>
    <col min="4872" max="4872" width="14.140625" customWidth="1"/>
    <col min="4873" max="4873" width="13.140625" customWidth="1"/>
    <col min="4874" max="4874" width="17.5703125" customWidth="1"/>
    <col min="5126" max="5126" width="54" customWidth="1"/>
    <col min="5127" max="5127" width="19.85546875" customWidth="1"/>
    <col min="5128" max="5128" width="14.140625" customWidth="1"/>
    <col min="5129" max="5129" width="13.140625" customWidth="1"/>
    <col min="5130" max="5130" width="17.5703125" customWidth="1"/>
    <col min="5382" max="5382" width="54" customWidth="1"/>
    <col min="5383" max="5383" width="19.85546875" customWidth="1"/>
    <col min="5384" max="5384" width="14.140625" customWidth="1"/>
    <col min="5385" max="5385" width="13.140625" customWidth="1"/>
    <col min="5386" max="5386" width="17.5703125" customWidth="1"/>
    <col min="5638" max="5638" width="54" customWidth="1"/>
    <col min="5639" max="5639" width="19.85546875" customWidth="1"/>
    <col min="5640" max="5640" width="14.140625" customWidth="1"/>
    <col min="5641" max="5641" width="13.140625" customWidth="1"/>
    <col min="5642" max="5642" width="17.5703125" customWidth="1"/>
    <col min="5894" max="5894" width="54" customWidth="1"/>
    <col min="5895" max="5895" width="19.85546875" customWidth="1"/>
    <col min="5896" max="5896" width="14.140625" customWidth="1"/>
    <col min="5897" max="5897" width="13.140625" customWidth="1"/>
    <col min="5898" max="5898" width="17.5703125" customWidth="1"/>
    <col min="6150" max="6150" width="54" customWidth="1"/>
    <col min="6151" max="6151" width="19.85546875" customWidth="1"/>
    <col min="6152" max="6152" width="14.140625" customWidth="1"/>
    <col min="6153" max="6153" width="13.140625" customWidth="1"/>
    <col min="6154" max="6154" width="17.5703125" customWidth="1"/>
    <col min="6406" max="6406" width="54" customWidth="1"/>
    <col min="6407" max="6407" width="19.85546875" customWidth="1"/>
    <col min="6408" max="6408" width="14.140625" customWidth="1"/>
    <col min="6409" max="6409" width="13.140625" customWidth="1"/>
    <col min="6410" max="6410" width="17.5703125" customWidth="1"/>
    <col min="6662" max="6662" width="54" customWidth="1"/>
    <col min="6663" max="6663" width="19.85546875" customWidth="1"/>
    <col min="6664" max="6664" width="14.140625" customWidth="1"/>
    <col min="6665" max="6665" width="13.140625" customWidth="1"/>
    <col min="6666" max="6666" width="17.5703125" customWidth="1"/>
    <col min="6918" max="6918" width="54" customWidth="1"/>
    <col min="6919" max="6919" width="19.85546875" customWidth="1"/>
    <col min="6920" max="6920" width="14.140625" customWidth="1"/>
    <col min="6921" max="6921" width="13.140625" customWidth="1"/>
    <col min="6922" max="6922" width="17.5703125" customWidth="1"/>
    <col min="7174" max="7174" width="54" customWidth="1"/>
    <col min="7175" max="7175" width="19.85546875" customWidth="1"/>
    <col min="7176" max="7176" width="14.140625" customWidth="1"/>
    <col min="7177" max="7177" width="13.140625" customWidth="1"/>
    <col min="7178" max="7178" width="17.5703125" customWidth="1"/>
    <col min="7430" max="7430" width="54" customWidth="1"/>
    <col min="7431" max="7431" width="19.85546875" customWidth="1"/>
    <col min="7432" max="7432" width="14.140625" customWidth="1"/>
    <col min="7433" max="7433" width="13.140625" customWidth="1"/>
    <col min="7434" max="7434" width="17.5703125" customWidth="1"/>
    <col min="7686" max="7686" width="54" customWidth="1"/>
    <col min="7687" max="7687" width="19.85546875" customWidth="1"/>
    <col min="7688" max="7688" width="14.140625" customWidth="1"/>
    <col min="7689" max="7689" width="13.140625" customWidth="1"/>
    <col min="7690" max="7690" width="17.5703125" customWidth="1"/>
    <col min="7942" max="7942" width="54" customWidth="1"/>
    <col min="7943" max="7943" width="19.85546875" customWidth="1"/>
    <col min="7944" max="7944" width="14.140625" customWidth="1"/>
    <col min="7945" max="7945" width="13.140625" customWidth="1"/>
    <col min="7946" max="7946" width="17.5703125" customWidth="1"/>
    <col min="8198" max="8198" width="54" customWidth="1"/>
    <col min="8199" max="8199" width="19.85546875" customWidth="1"/>
    <col min="8200" max="8200" width="14.140625" customWidth="1"/>
    <col min="8201" max="8201" width="13.140625" customWidth="1"/>
    <col min="8202" max="8202" width="17.5703125" customWidth="1"/>
    <col min="8454" max="8454" width="54" customWidth="1"/>
    <col min="8455" max="8455" width="19.85546875" customWidth="1"/>
    <col min="8456" max="8456" width="14.140625" customWidth="1"/>
    <col min="8457" max="8457" width="13.140625" customWidth="1"/>
    <col min="8458" max="8458" width="17.5703125" customWidth="1"/>
    <col min="8710" max="8710" width="54" customWidth="1"/>
    <col min="8711" max="8711" width="19.85546875" customWidth="1"/>
    <col min="8712" max="8712" width="14.140625" customWidth="1"/>
    <col min="8713" max="8713" width="13.140625" customWidth="1"/>
    <col min="8714" max="8714" width="17.5703125" customWidth="1"/>
    <col min="8966" max="8966" width="54" customWidth="1"/>
    <col min="8967" max="8967" width="19.85546875" customWidth="1"/>
    <col min="8968" max="8968" width="14.140625" customWidth="1"/>
    <col min="8969" max="8969" width="13.140625" customWidth="1"/>
    <col min="8970" max="8970" width="17.5703125" customWidth="1"/>
    <col min="9222" max="9222" width="54" customWidth="1"/>
    <col min="9223" max="9223" width="19.85546875" customWidth="1"/>
    <col min="9224" max="9224" width="14.140625" customWidth="1"/>
    <col min="9225" max="9225" width="13.140625" customWidth="1"/>
    <col min="9226" max="9226" width="17.5703125" customWidth="1"/>
    <col min="9478" max="9478" width="54" customWidth="1"/>
    <col min="9479" max="9479" width="19.85546875" customWidth="1"/>
    <col min="9480" max="9480" width="14.140625" customWidth="1"/>
    <col min="9481" max="9481" width="13.140625" customWidth="1"/>
    <col min="9482" max="9482" width="17.5703125" customWidth="1"/>
    <col min="9734" max="9734" width="54" customWidth="1"/>
    <col min="9735" max="9735" width="19.85546875" customWidth="1"/>
    <col min="9736" max="9736" width="14.140625" customWidth="1"/>
    <col min="9737" max="9737" width="13.140625" customWidth="1"/>
    <col min="9738" max="9738" width="17.5703125" customWidth="1"/>
    <col min="9990" max="9990" width="54" customWidth="1"/>
    <col min="9991" max="9991" width="19.85546875" customWidth="1"/>
    <col min="9992" max="9992" width="14.140625" customWidth="1"/>
    <col min="9993" max="9993" width="13.140625" customWidth="1"/>
    <col min="9994" max="9994" width="17.5703125" customWidth="1"/>
    <col min="10246" max="10246" width="54" customWidth="1"/>
    <col min="10247" max="10247" width="19.85546875" customWidth="1"/>
    <col min="10248" max="10248" width="14.140625" customWidth="1"/>
    <col min="10249" max="10249" width="13.140625" customWidth="1"/>
    <col min="10250" max="10250" width="17.5703125" customWidth="1"/>
    <col min="10502" max="10502" width="54" customWidth="1"/>
    <col min="10503" max="10503" width="19.85546875" customWidth="1"/>
    <col min="10504" max="10504" width="14.140625" customWidth="1"/>
    <col min="10505" max="10505" width="13.140625" customWidth="1"/>
    <col min="10506" max="10506" width="17.5703125" customWidth="1"/>
    <col min="10758" max="10758" width="54" customWidth="1"/>
    <col min="10759" max="10759" width="19.85546875" customWidth="1"/>
    <col min="10760" max="10760" width="14.140625" customWidth="1"/>
    <col min="10761" max="10761" width="13.140625" customWidth="1"/>
    <col min="10762" max="10762" width="17.5703125" customWidth="1"/>
    <col min="11014" max="11014" width="54" customWidth="1"/>
    <col min="11015" max="11015" width="19.85546875" customWidth="1"/>
    <col min="11016" max="11016" width="14.140625" customWidth="1"/>
    <col min="11017" max="11017" width="13.140625" customWidth="1"/>
    <col min="11018" max="11018" width="17.5703125" customWidth="1"/>
    <col min="11270" max="11270" width="54" customWidth="1"/>
    <col min="11271" max="11271" width="19.85546875" customWidth="1"/>
    <col min="11272" max="11272" width="14.140625" customWidth="1"/>
    <col min="11273" max="11273" width="13.140625" customWidth="1"/>
    <col min="11274" max="11274" width="17.5703125" customWidth="1"/>
    <col min="11526" max="11526" width="54" customWidth="1"/>
    <col min="11527" max="11527" width="19.85546875" customWidth="1"/>
    <col min="11528" max="11528" width="14.140625" customWidth="1"/>
    <col min="11529" max="11529" width="13.140625" customWidth="1"/>
    <col min="11530" max="11530" width="17.5703125" customWidth="1"/>
    <col min="11782" max="11782" width="54" customWidth="1"/>
    <col min="11783" max="11783" width="19.85546875" customWidth="1"/>
    <col min="11784" max="11784" width="14.140625" customWidth="1"/>
    <col min="11785" max="11785" width="13.140625" customWidth="1"/>
    <col min="11786" max="11786" width="17.5703125" customWidth="1"/>
    <col min="12038" max="12038" width="54" customWidth="1"/>
    <col min="12039" max="12039" width="19.85546875" customWidth="1"/>
    <col min="12040" max="12040" width="14.140625" customWidth="1"/>
    <col min="12041" max="12041" width="13.140625" customWidth="1"/>
    <col min="12042" max="12042" width="17.5703125" customWidth="1"/>
    <col min="12294" max="12294" width="54" customWidth="1"/>
    <col min="12295" max="12295" width="19.85546875" customWidth="1"/>
    <col min="12296" max="12296" width="14.140625" customWidth="1"/>
    <col min="12297" max="12297" width="13.140625" customWidth="1"/>
    <col min="12298" max="12298" width="17.5703125" customWidth="1"/>
    <col min="12550" max="12550" width="54" customWidth="1"/>
    <col min="12551" max="12551" width="19.85546875" customWidth="1"/>
    <col min="12552" max="12552" width="14.140625" customWidth="1"/>
    <col min="12553" max="12553" width="13.140625" customWidth="1"/>
    <col min="12554" max="12554" width="17.5703125" customWidth="1"/>
    <col min="12806" max="12806" width="54" customWidth="1"/>
    <col min="12807" max="12807" width="19.85546875" customWidth="1"/>
    <col min="12808" max="12808" width="14.140625" customWidth="1"/>
    <col min="12809" max="12809" width="13.140625" customWidth="1"/>
    <col min="12810" max="12810" width="17.5703125" customWidth="1"/>
    <col min="13062" max="13062" width="54" customWidth="1"/>
    <col min="13063" max="13063" width="19.85546875" customWidth="1"/>
    <col min="13064" max="13064" width="14.140625" customWidth="1"/>
    <col min="13065" max="13065" width="13.140625" customWidth="1"/>
    <col min="13066" max="13066" width="17.5703125" customWidth="1"/>
    <col min="13318" max="13318" width="54" customWidth="1"/>
    <col min="13319" max="13319" width="19.85546875" customWidth="1"/>
    <col min="13320" max="13320" width="14.140625" customWidth="1"/>
    <col min="13321" max="13321" width="13.140625" customWidth="1"/>
    <col min="13322" max="13322" width="17.5703125" customWidth="1"/>
    <col min="13574" max="13574" width="54" customWidth="1"/>
    <col min="13575" max="13575" width="19.85546875" customWidth="1"/>
    <col min="13576" max="13576" width="14.140625" customWidth="1"/>
    <col min="13577" max="13577" width="13.140625" customWidth="1"/>
    <col min="13578" max="13578" width="17.5703125" customWidth="1"/>
    <col min="13830" max="13830" width="54" customWidth="1"/>
    <col min="13831" max="13831" width="19.85546875" customWidth="1"/>
    <col min="13832" max="13832" width="14.140625" customWidth="1"/>
    <col min="13833" max="13833" width="13.140625" customWidth="1"/>
    <col min="13834" max="13834" width="17.5703125" customWidth="1"/>
    <col min="14086" max="14086" width="54" customWidth="1"/>
    <col min="14087" max="14087" width="19.85546875" customWidth="1"/>
    <col min="14088" max="14088" width="14.140625" customWidth="1"/>
    <col min="14089" max="14089" width="13.140625" customWidth="1"/>
    <col min="14090" max="14090" width="17.5703125" customWidth="1"/>
    <col min="14342" max="14342" width="54" customWidth="1"/>
    <col min="14343" max="14343" width="19.85546875" customWidth="1"/>
    <col min="14344" max="14344" width="14.140625" customWidth="1"/>
    <col min="14345" max="14345" width="13.140625" customWidth="1"/>
    <col min="14346" max="14346" width="17.5703125" customWidth="1"/>
    <col min="14598" max="14598" width="54" customWidth="1"/>
    <col min="14599" max="14599" width="19.85546875" customWidth="1"/>
    <col min="14600" max="14600" width="14.140625" customWidth="1"/>
    <col min="14601" max="14601" width="13.140625" customWidth="1"/>
    <col min="14602" max="14602" width="17.5703125" customWidth="1"/>
    <col min="14854" max="14854" width="54" customWidth="1"/>
    <col min="14855" max="14855" width="19.85546875" customWidth="1"/>
    <col min="14856" max="14856" width="14.140625" customWidth="1"/>
    <col min="14857" max="14857" width="13.140625" customWidth="1"/>
    <col min="14858" max="14858" width="17.5703125" customWidth="1"/>
    <col min="15110" max="15110" width="54" customWidth="1"/>
    <col min="15111" max="15111" width="19.85546875" customWidth="1"/>
    <col min="15112" max="15112" width="14.140625" customWidth="1"/>
    <col min="15113" max="15113" width="13.140625" customWidth="1"/>
    <col min="15114" max="15114" width="17.5703125" customWidth="1"/>
    <col min="15366" max="15366" width="54" customWidth="1"/>
    <col min="15367" max="15367" width="19.85546875" customWidth="1"/>
    <col min="15368" max="15368" width="14.140625" customWidth="1"/>
    <col min="15369" max="15369" width="13.140625" customWidth="1"/>
    <col min="15370" max="15370" width="17.5703125" customWidth="1"/>
    <col min="15622" max="15622" width="54" customWidth="1"/>
    <col min="15623" max="15623" width="19.85546875" customWidth="1"/>
    <col min="15624" max="15624" width="14.140625" customWidth="1"/>
    <col min="15625" max="15625" width="13.140625" customWidth="1"/>
    <col min="15626" max="15626" width="17.5703125" customWidth="1"/>
    <col min="15878" max="15878" width="54" customWidth="1"/>
    <col min="15879" max="15879" width="19.85546875" customWidth="1"/>
    <col min="15880" max="15880" width="14.140625" customWidth="1"/>
    <col min="15881" max="15881" width="13.140625" customWidth="1"/>
    <col min="15882" max="15882" width="17.5703125" customWidth="1"/>
    <col min="16134" max="16134" width="54" customWidth="1"/>
    <col min="16135" max="16135" width="19.85546875" customWidth="1"/>
    <col min="16136" max="16136" width="14.140625" customWidth="1"/>
    <col min="16137" max="16137" width="13.140625" customWidth="1"/>
    <col min="16138" max="16138" width="17.5703125" customWidth="1"/>
  </cols>
  <sheetData>
    <row r="2" spans="1:1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</row>
    <row r="3" spans="1:11" x14ac:dyDescent="0.25"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B4" s="1"/>
      <c r="C4" s="1"/>
      <c r="D4" s="1"/>
      <c r="E4" s="1"/>
      <c r="F4" s="1"/>
      <c r="G4" s="1"/>
      <c r="H4" s="1"/>
      <c r="I4" s="1"/>
      <c r="J4" s="1"/>
    </row>
    <row r="8" spans="1:11" ht="15.75" thickBot="1" x14ac:dyDescent="0.3">
      <c r="B8" s="2" t="s">
        <v>1</v>
      </c>
      <c r="C8" s="2"/>
      <c r="D8" s="2"/>
      <c r="E8" s="2"/>
      <c r="F8" s="2"/>
      <c r="G8" s="2"/>
      <c r="H8" s="2"/>
      <c r="I8" s="2"/>
      <c r="J8" s="2"/>
    </row>
    <row r="9" spans="1:11" ht="39.75" customHeight="1" thickBot="1" x14ac:dyDescent="0.3">
      <c r="B9" s="3" t="s">
        <v>2</v>
      </c>
      <c r="C9" s="4"/>
      <c r="D9" s="4"/>
      <c r="E9" s="4"/>
      <c r="F9" s="4"/>
      <c r="G9" s="4"/>
      <c r="H9" s="5" t="s">
        <v>3</v>
      </c>
      <c r="I9" s="6" t="s">
        <v>4</v>
      </c>
      <c r="J9" s="7" t="s">
        <v>5</v>
      </c>
    </row>
    <row r="10" spans="1:11" x14ac:dyDescent="0.25">
      <c r="B10" s="8" t="s">
        <v>6</v>
      </c>
      <c r="C10" s="9"/>
      <c r="D10" s="9"/>
      <c r="E10" s="9"/>
      <c r="F10" s="9"/>
      <c r="G10" s="9"/>
      <c r="H10" s="10">
        <f>SUM(H11:H12)</f>
        <v>814796</v>
      </c>
      <c r="I10" s="10">
        <f>SUM(I11:I12)</f>
        <v>0</v>
      </c>
      <c r="J10" s="11">
        <f>H10+I10</f>
        <v>814796</v>
      </c>
    </row>
    <row r="11" spans="1:11" x14ac:dyDescent="0.25">
      <c r="A11">
        <v>6</v>
      </c>
      <c r="B11" s="12" t="s">
        <v>7</v>
      </c>
      <c r="C11" s="13"/>
      <c r="D11" s="13"/>
      <c r="E11" s="13"/>
      <c r="F11" s="13"/>
      <c r="G11" s="13"/>
      <c r="H11" s="14">
        <f>SUM('[1]JLP(R)FP-Ril 4.razina '!B9:B14)</f>
        <v>814796</v>
      </c>
      <c r="I11" s="14">
        <v>0</v>
      </c>
      <c r="J11" s="15">
        <f>'[1]JLP(R)FP-Ril 4.razina '!D16-'[1]JLP(R)FP-Ril 4.razina '!D15</f>
        <v>814796</v>
      </c>
    </row>
    <row r="12" spans="1:11" x14ac:dyDescent="0.25">
      <c r="A12">
        <v>7</v>
      </c>
      <c r="B12" s="12" t="s">
        <v>8</v>
      </c>
      <c r="C12" s="13"/>
      <c r="D12" s="13"/>
      <c r="E12" s="13"/>
      <c r="F12" s="13"/>
      <c r="G12" s="13"/>
      <c r="H12" s="14">
        <v>0</v>
      </c>
      <c r="I12" s="14">
        <v>0</v>
      </c>
      <c r="J12" s="15">
        <v>0</v>
      </c>
    </row>
    <row r="13" spans="1:11" x14ac:dyDescent="0.25">
      <c r="B13" s="16" t="s">
        <v>9</v>
      </c>
      <c r="C13" s="17"/>
      <c r="D13" s="17"/>
      <c r="E13" s="17"/>
      <c r="F13" s="17"/>
      <c r="G13" s="17"/>
      <c r="H13" s="18">
        <f>SUM(H14:H15)</f>
        <v>864612</v>
      </c>
      <c r="I13" s="18">
        <f>SUM(I14:I15)</f>
        <v>6614.23</v>
      </c>
      <c r="J13" s="19">
        <f>SUM(J14:J15)</f>
        <v>871226.23</v>
      </c>
    </row>
    <row r="14" spans="1:11" x14ac:dyDescent="0.25">
      <c r="A14">
        <v>3</v>
      </c>
      <c r="B14" s="12" t="s">
        <v>10</v>
      </c>
      <c r="C14" s="13"/>
      <c r="D14" s="13"/>
      <c r="E14" s="13"/>
      <c r="F14" s="13"/>
      <c r="G14" s="13"/>
      <c r="H14" s="14">
        <f>'[1]JLP(R)FP-Ril 4.razina '!C40</f>
        <v>816966</v>
      </c>
      <c r="I14" s="14">
        <f>'[1]JLP(R)FP-Ril 4.razina '!E40+'[1]JLP(R)FP-Ril 4.razina '!G40+'[1]JLP(R)FP-Ril 4.razina '!I40+'[1]JLP(R)FP-Ril 4.razina '!K40+'[1]JLP(R)FP-Ril 4.razina '!M40+'[1]JLP(R)FP-Ril 4.razina '!P40</f>
        <v>6614.23</v>
      </c>
      <c r="J14" s="15">
        <f>'[1]JLP(R)FP-Ril 4.razina '!S40</f>
        <v>823580.23</v>
      </c>
    </row>
    <row r="15" spans="1:11" x14ac:dyDescent="0.25">
      <c r="A15">
        <v>4</v>
      </c>
      <c r="B15" s="12" t="s">
        <v>11</v>
      </c>
      <c r="C15" s="13"/>
      <c r="D15" s="13"/>
      <c r="E15" s="13"/>
      <c r="F15" s="13"/>
      <c r="G15" s="13"/>
      <c r="H15" s="14">
        <f>'[1]JLP(R)FP-Ril 4.razina '!C83</f>
        <v>47646</v>
      </c>
      <c r="I15" s="14">
        <f>'[1]JLP(R)FP-Ril 4.razina '!E83+'[1]JLP(R)FP-Ril 4.razina '!G83+'[1]JLP(R)FP-Ril 4.razina '!I83+'[1]JLP(R)FP-Ril 4.razina '!K83+'[1]JLP(R)FP-Ril 4.razina '!M83+'[1]JLP(R)FP-Ril 4.razina '!P83</f>
        <v>0</v>
      </c>
      <c r="J15" s="15">
        <f>'[1]JLP(R)FP-Ril 4.razina '!S84</f>
        <v>47646</v>
      </c>
      <c r="K15" s="20"/>
    </row>
    <row r="16" spans="1:11" ht="15.75" thickBot="1" x14ac:dyDescent="0.3">
      <c r="B16" s="21" t="s">
        <v>12</v>
      </c>
      <c r="C16" s="22"/>
      <c r="D16" s="22"/>
      <c r="E16" s="22"/>
      <c r="F16" s="22"/>
      <c r="G16" s="22"/>
      <c r="H16" s="23">
        <f>H10-H13</f>
        <v>-49816</v>
      </c>
      <c r="I16" s="23">
        <f>I10-I13</f>
        <v>-6614.23</v>
      </c>
      <c r="J16" s="24">
        <f>H16+I16</f>
        <v>-56430.229999999996</v>
      </c>
    </row>
    <row r="17" spans="2:10" x14ac:dyDescent="0.25">
      <c r="B17" s="25"/>
      <c r="C17" s="25"/>
      <c r="D17" s="25"/>
      <c r="E17" s="25"/>
      <c r="F17" s="25"/>
      <c r="G17" s="25"/>
    </row>
    <row r="18" spans="2:10" ht="15.75" thickBot="1" x14ac:dyDescent="0.3">
      <c r="B18" s="26" t="s">
        <v>13</v>
      </c>
      <c r="C18" s="26"/>
      <c r="D18" s="26"/>
      <c r="E18" s="26"/>
      <c r="F18" s="26"/>
      <c r="G18" s="26"/>
      <c r="H18" s="26"/>
      <c r="I18" s="26"/>
      <c r="J18" s="26"/>
    </row>
    <row r="19" spans="2:10" ht="27" thickBot="1" x14ac:dyDescent="0.3">
      <c r="B19" s="3" t="s">
        <v>14</v>
      </c>
      <c r="C19" s="4"/>
      <c r="D19" s="4"/>
      <c r="E19" s="4"/>
      <c r="F19" s="4"/>
      <c r="G19" s="4"/>
      <c r="H19" s="5" t="s">
        <v>3</v>
      </c>
      <c r="I19" s="6" t="s">
        <v>4</v>
      </c>
      <c r="J19" s="7" t="s">
        <v>5</v>
      </c>
    </row>
    <row r="20" spans="2:10" x14ac:dyDescent="0.25">
      <c r="B20" s="27" t="s">
        <v>15</v>
      </c>
      <c r="C20" s="28"/>
      <c r="D20" s="28"/>
      <c r="E20" s="28"/>
      <c r="F20" s="28"/>
      <c r="G20" s="28"/>
      <c r="H20" s="29">
        <v>0</v>
      </c>
      <c r="I20" s="29"/>
      <c r="J20" s="30"/>
    </row>
    <row r="21" spans="2:10" x14ac:dyDescent="0.25">
      <c r="B21" s="12" t="s">
        <v>16</v>
      </c>
      <c r="C21" s="13"/>
      <c r="D21" s="13"/>
      <c r="E21" s="13"/>
      <c r="F21" s="13"/>
      <c r="G21" s="13"/>
      <c r="H21" s="31">
        <v>0</v>
      </c>
      <c r="I21" s="31"/>
      <c r="J21" s="32"/>
    </row>
    <row r="22" spans="2:10" ht="15.75" thickBot="1" x14ac:dyDescent="0.3">
      <c r="B22" s="21" t="s">
        <v>17</v>
      </c>
      <c r="C22" s="22"/>
      <c r="D22" s="22"/>
      <c r="E22" s="22"/>
      <c r="F22" s="22"/>
      <c r="G22" s="22"/>
      <c r="H22" s="33"/>
      <c r="I22" s="33"/>
      <c r="J22" s="34"/>
    </row>
    <row r="23" spans="2:10" x14ac:dyDescent="0.25">
      <c r="B23" s="35"/>
      <c r="C23" s="35"/>
      <c r="D23" s="35"/>
      <c r="E23" s="35"/>
      <c r="F23" s="35"/>
      <c r="G23" s="35"/>
      <c r="H23" s="36"/>
      <c r="I23" s="36"/>
      <c r="J23" s="36"/>
    </row>
    <row r="24" spans="2:10" x14ac:dyDescent="0.25">
      <c r="B24" s="36"/>
      <c r="C24" s="36"/>
      <c r="D24" s="36"/>
      <c r="E24" s="36"/>
      <c r="F24" s="36"/>
      <c r="G24" s="36"/>
      <c r="H24" s="36"/>
      <c r="I24" s="36"/>
      <c r="J24" s="36"/>
    </row>
    <row r="26" spans="2:10" ht="15.75" thickBot="1" x14ac:dyDescent="0.3">
      <c r="B26" s="26" t="s">
        <v>18</v>
      </c>
      <c r="C26" s="26"/>
      <c r="D26" s="26"/>
      <c r="E26" s="26"/>
      <c r="F26" s="26"/>
      <c r="G26" s="26"/>
      <c r="H26" s="26"/>
      <c r="I26" s="26"/>
      <c r="J26" s="26"/>
    </row>
    <row r="27" spans="2:10" ht="27" thickBot="1" x14ac:dyDescent="0.3">
      <c r="B27" s="3" t="s">
        <v>19</v>
      </c>
      <c r="C27" s="4"/>
      <c r="D27" s="4"/>
      <c r="E27" s="4"/>
      <c r="F27" s="4"/>
      <c r="G27" s="4"/>
      <c r="H27" s="5" t="s">
        <v>3</v>
      </c>
      <c r="I27" s="6" t="s">
        <v>4</v>
      </c>
      <c r="J27" s="7" t="s">
        <v>5</v>
      </c>
    </row>
    <row r="28" spans="2:10" x14ac:dyDescent="0.25">
      <c r="B28" s="27" t="s">
        <v>20</v>
      </c>
      <c r="C28" s="28"/>
      <c r="D28" s="28"/>
      <c r="E28" s="28"/>
      <c r="F28" s="28"/>
      <c r="G28" s="28"/>
      <c r="H28" s="37">
        <v>49816</v>
      </c>
      <c r="I28" s="37">
        <v>6614.23</v>
      </c>
      <c r="J28" s="38">
        <f>H28+I28</f>
        <v>56430.229999999996</v>
      </c>
    </row>
    <row r="29" spans="2:10" ht="29.25" customHeight="1" thickBot="1" x14ac:dyDescent="0.3">
      <c r="B29" s="39" t="s">
        <v>21</v>
      </c>
      <c r="C29" s="40"/>
      <c r="D29" s="40"/>
      <c r="E29" s="40"/>
      <c r="F29" s="40"/>
      <c r="G29" s="41"/>
      <c r="H29" s="23">
        <v>49816</v>
      </c>
      <c r="I29" s="23">
        <f>'[1]JLP(R)FP-Ril 4.razina '!M95</f>
        <v>6614.23</v>
      </c>
      <c r="J29" s="24">
        <f>H29+I29</f>
        <v>56430.229999999996</v>
      </c>
    </row>
    <row r="30" spans="2:10" ht="15.75" thickBot="1" x14ac:dyDescent="0.3"/>
    <row r="31" spans="2:10" ht="15.75" thickBot="1" x14ac:dyDescent="0.3">
      <c r="B31" s="42" t="s">
        <v>22</v>
      </c>
      <c r="C31" s="43"/>
      <c r="D31" s="43"/>
      <c r="E31" s="43"/>
      <c r="F31" s="43"/>
      <c r="G31" s="43"/>
      <c r="H31" s="44">
        <f>SUM(H20:H21)</f>
        <v>0</v>
      </c>
      <c r="I31" s="44"/>
      <c r="J31" s="45"/>
    </row>
    <row r="33" spans="2:10" x14ac:dyDescent="0.25">
      <c r="B33" s="46"/>
      <c r="C33" s="46"/>
      <c r="D33" s="46"/>
      <c r="E33" s="46"/>
      <c r="F33" s="46"/>
      <c r="G33" s="46"/>
      <c r="H33" s="46"/>
      <c r="I33" s="46"/>
      <c r="J33" s="46"/>
    </row>
    <row r="34" spans="2:10" x14ac:dyDescent="0.25">
      <c r="B34" s="2" t="s">
        <v>23</v>
      </c>
      <c r="C34" s="2"/>
      <c r="D34" s="2"/>
      <c r="E34" s="2"/>
      <c r="F34" s="2"/>
      <c r="G34" s="2"/>
      <c r="H34" s="2"/>
      <c r="I34" s="2"/>
      <c r="J34" s="2"/>
    </row>
    <row r="35" spans="2:10" x14ac:dyDescent="0.25">
      <c r="B35" s="2" t="s">
        <v>24</v>
      </c>
      <c r="C35" s="2"/>
      <c r="D35" s="2"/>
      <c r="E35" s="2"/>
      <c r="F35" s="2"/>
      <c r="G35" s="2"/>
      <c r="H35" s="2"/>
      <c r="I35" s="2"/>
      <c r="J35" s="2"/>
    </row>
    <row r="36" spans="2:10" x14ac:dyDescent="0.25">
      <c r="B36" s="2" t="s">
        <v>7</v>
      </c>
      <c r="C36" s="2"/>
      <c r="D36" s="2"/>
      <c r="E36" s="2"/>
      <c r="F36" s="2"/>
      <c r="G36" s="2"/>
      <c r="H36" s="2"/>
      <c r="I36" s="2"/>
      <c r="J36" s="2"/>
    </row>
    <row r="37" spans="2:10" ht="15.75" thickBot="1" x14ac:dyDescent="0.3"/>
    <row r="38" spans="2:10" ht="25.5" customHeight="1" thickBot="1" x14ac:dyDescent="0.3">
      <c r="B38" s="47" t="s">
        <v>25</v>
      </c>
      <c r="C38" s="48" t="s">
        <v>26</v>
      </c>
      <c r="D38" s="48" t="s">
        <v>27</v>
      </c>
      <c r="E38" s="49" t="s">
        <v>28</v>
      </c>
      <c r="F38" s="50"/>
      <c r="G38" s="51" t="s">
        <v>29</v>
      </c>
      <c r="H38" s="52" t="s">
        <v>4</v>
      </c>
      <c r="I38" s="53"/>
      <c r="J38" s="54" t="s">
        <v>30</v>
      </c>
    </row>
    <row r="39" spans="2:10" x14ac:dyDescent="0.25">
      <c r="B39" s="55">
        <v>6</v>
      </c>
      <c r="C39" s="56"/>
      <c r="D39" s="57"/>
      <c r="E39" s="9" t="s">
        <v>31</v>
      </c>
      <c r="F39" s="9"/>
      <c r="G39" s="10">
        <f>G40+G44+G47+G50+G53</f>
        <v>814796</v>
      </c>
      <c r="H39" s="58">
        <f>H40+H44+H47+H50+H53</f>
        <v>0</v>
      </c>
      <c r="I39" s="59"/>
      <c r="J39" s="19">
        <f>G39+H39</f>
        <v>814796</v>
      </c>
    </row>
    <row r="40" spans="2:10" x14ac:dyDescent="0.25">
      <c r="B40" s="60"/>
      <c r="C40" s="61">
        <v>63</v>
      </c>
      <c r="D40" s="61"/>
      <c r="E40" s="62" t="s">
        <v>32</v>
      </c>
      <c r="F40" s="63"/>
      <c r="G40" s="14">
        <f>SUM(G41:G42)</f>
        <v>723708</v>
      </c>
      <c r="H40" s="64">
        <f>SUM(H41:I42)</f>
        <v>0</v>
      </c>
      <c r="I40" s="65"/>
      <c r="J40" s="66">
        <f t="shared" ref="J40:J54" si="0">G40+H40</f>
        <v>723708</v>
      </c>
    </row>
    <row r="41" spans="2:10" s="46" customFormat="1" ht="12.75" x14ac:dyDescent="0.2">
      <c r="B41" s="67"/>
      <c r="C41" s="68"/>
      <c r="D41" s="68" t="s">
        <v>33</v>
      </c>
      <c r="E41" s="69" t="s">
        <v>34</v>
      </c>
      <c r="F41" s="70"/>
      <c r="G41" s="18">
        <f>'[1]JLP(R)FP-Ril 4.razina '!B10</f>
        <v>722381</v>
      </c>
      <c r="H41" s="71">
        <f>'[1]JLP(R)FP-Ril 4.razina '!C10</f>
        <v>0</v>
      </c>
      <c r="I41" s="72"/>
      <c r="J41" s="19">
        <f t="shared" si="0"/>
        <v>722381</v>
      </c>
    </row>
    <row r="42" spans="2:10" s="46" customFormat="1" ht="12.75" x14ac:dyDescent="0.2">
      <c r="B42" s="67"/>
      <c r="C42" s="68"/>
      <c r="D42" s="68" t="s">
        <v>33</v>
      </c>
      <c r="E42" s="69" t="s">
        <v>35</v>
      </c>
      <c r="F42" s="70"/>
      <c r="G42" s="18">
        <f>'[1]JLP(R)FP-Ril 4.razina '!B14</f>
        <v>1327</v>
      </c>
      <c r="H42" s="71">
        <f>'[1]JLP(R)FP-Ril 4.razina '!C14</f>
        <v>0</v>
      </c>
      <c r="I42" s="72"/>
      <c r="J42" s="19">
        <f t="shared" si="0"/>
        <v>1327</v>
      </c>
    </row>
    <row r="43" spans="2:10" x14ac:dyDescent="0.25">
      <c r="B43" s="60"/>
      <c r="C43" s="61"/>
      <c r="D43" s="61"/>
      <c r="E43" s="73"/>
      <c r="F43" s="74"/>
      <c r="G43" s="31"/>
      <c r="H43" s="75"/>
      <c r="I43" s="65"/>
      <c r="J43" s="19"/>
    </row>
    <row r="44" spans="2:10" x14ac:dyDescent="0.25">
      <c r="B44" s="60"/>
      <c r="C44" s="61">
        <v>64</v>
      </c>
      <c r="D44" s="61"/>
      <c r="E44" s="76" t="s">
        <v>36</v>
      </c>
      <c r="F44" s="77"/>
      <c r="G44" s="14">
        <f>G45</f>
        <v>40</v>
      </c>
      <c r="H44" s="64">
        <f>H45</f>
        <v>0</v>
      </c>
      <c r="I44" s="65"/>
      <c r="J44" s="66">
        <f t="shared" si="0"/>
        <v>40</v>
      </c>
    </row>
    <row r="45" spans="2:10" s="46" customFormat="1" ht="12.75" x14ac:dyDescent="0.2">
      <c r="B45" s="67"/>
      <c r="C45" s="68"/>
      <c r="D45" s="68" t="s">
        <v>37</v>
      </c>
      <c r="E45" s="69" t="s">
        <v>38</v>
      </c>
      <c r="F45" s="70"/>
      <c r="G45" s="18">
        <f>'[1]JLP(R)FP-Ril 4.razina '!B11</f>
        <v>40</v>
      </c>
      <c r="H45" s="71">
        <f>'[1]JLP(R)FP-Ril 4.razina '!C11</f>
        <v>0</v>
      </c>
      <c r="I45" s="72"/>
      <c r="J45" s="19">
        <f t="shared" si="0"/>
        <v>40</v>
      </c>
    </row>
    <row r="46" spans="2:10" x14ac:dyDescent="0.25">
      <c r="B46" s="60"/>
      <c r="C46" s="61"/>
      <c r="D46" s="61"/>
      <c r="E46" s="73"/>
      <c r="F46" s="74"/>
      <c r="G46" s="31"/>
      <c r="H46" s="75"/>
      <c r="I46" s="65"/>
      <c r="J46" s="19"/>
    </row>
    <row r="47" spans="2:10" x14ac:dyDescent="0.25">
      <c r="B47" s="60"/>
      <c r="C47" s="61">
        <v>65</v>
      </c>
      <c r="D47" s="61"/>
      <c r="E47" s="78" t="s">
        <v>39</v>
      </c>
      <c r="F47" s="79"/>
      <c r="G47" s="14">
        <f>G48</f>
        <v>34375</v>
      </c>
      <c r="H47" s="64">
        <f>H48</f>
        <v>0</v>
      </c>
      <c r="I47" s="65"/>
      <c r="J47" s="66">
        <f t="shared" si="0"/>
        <v>34375</v>
      </c>
    </row>
    <row r="48" spans="2:10" s="46" customFormat="1" ht="12.75" x14ac:dyDescent="0.2">
      <c r="B48" s="67"/>
      <c r="C48" s="68"/>
      <c r="D48" s="68" t="s">
        <v>40</v>
      </c>
      <c r="E48" s="69" t="s">
        <v>41</v>
      </c>
      <c r="F48" s="70"/>
      <c r="G48" s="18">
        <f>'[1]JLP(R)FP-Ril 4.razina '!B12</f>
        <v>34375</v>
      </c>
      <c r="H48" s="71">
        <f>'[1]JLP(R)FP-Ril 4.razina '!C12</f>
        <v>0</v>
      </c>
      <c r="I48" s="72"/>
      <c r="J48" s="19">
        <f t="shared" si="0"/>
        <v>34375</v>
      </c>
    </row>
    <row r="49" spans="2:10" x14ac:dyDescent="0.25">
      <c r="B49" s="60"/>
      <c r="C49" s="61"/>
      <c r="D49" s="61"/>
      <c r="E49" s="75"/>
      <c r="F49" s="80"/>
      <c r="G49" s="31"/>
      <c r="H49" s="75"/>
      <c r="I49" s="65"/>
      <c r="J49" s="19"/>
    </row>
    <row r="50" spans="2:10" x14ac:dyDescent="0.25">
      <c r="B50" s="60"/>
      <c r="C50" s="61">
        <v>66</v>
      </c>
      <c r="D50" s="61"/>
      <c r="E50" s="78" t="s">
        <v>42</v>
      </c>
      <c r="F50" s="79"/>
      <c r="G50" s="14">
        <f>G51</f>
        <v>1991</v>
      </c>
      <c r="H50" s="64">
        <f>H51</f>
        <v>0</v>
      </c>
      <c r="I50" s="65"/>
      <c r="J50" s="66">
        <f t="shared" si="0"/>
        <v>1991</v>
      </c>
    </row>
    <row r="51" spans="2:10" s="46" customFormat="1" ht="12.75" x14ac:dyDescent="0.2">
      <c r="B51" s="67"/>
      <c r="C51" s="68"/>
      <c r="D51" s="68" t="s">
        <v>43</v>
      </c>
      <c r="E51" s="69" t="s">
        <v>44</v>
      </c>
      <c r="F51" s="70"/>
      <c r="G51" s="18">
        <f>'[1]JLP(R)FP-Ril 4.razina '!B13</f>
        <v>1991</v>
      </c>
      <c r="H51" s="71">
        <f>'[1]JLP(R)FP-Ril 4.razina '!C13</f>
        <v>0</v>
      </c>
      <c r="I51" s="72"/>
      <c r="J51" s="19">
        <f t="shared" si="0"/>
        <v>1991</v>
      </c>
    </row>
    <row r="52" spans="2:10" x14ac:dyDescent="0.25">
      <c r="B52" s="60"/>
      <c r="C52" s="61"/>
      <c r="D52" s="31"/>
      <c r="E52" s="73"/>
      <c r="F52" s="74"/>
      <c r="G52" s="31"/>
      <c r="H52" s="75"/>
      <c r="I52" s="65"/>
      <c r="J52" s="19"/>
    </row>
    <row r="53" spans="2:10" x14ac:dyDescent="0.25">
      <c r="B53" s="60"/>
      <c r="C53" s="61">
        <v>67</v>
      </c>
      <c r="D53" s="31"/>
      <c r="E53" s="78" t="s">
        <v>45</v>
      </c>
      <c r="F53" s="79"/>
      <c r="G53" s="14">
        <f>G54</f>
        <v>54682</v>
      </c>
      <c r="H53" s="64">
        <f>H54</f>
        <v>0</v>
      </c>
      <c r="I53" s="65"/>
      <c r="J53" s="66">
        <f t="shared" si="0"/>
        <v>54682</v>
      </c>
    </row>
    <row r="54" spans="2:10" s="46" customFormat="1" ht="13.5" thickBot="1" x14ac:dyDescent="0.25">
      <c r="B54" s="81"/>
      <c r="C54" s="82"/>
      <c r="D54" s="82" t="s">
        <v>46</v>
      </c>
      <c r="E54" s="83" t="s">
        <v>47</v>
      </c>
      <c r="F54" s="84"/>
      <c r="G54" s="85">
        <f>'[1]JLP(R)FP-Ril 4.razina '!B9</f>
        <v>54682</v>
      </c>
      <c r="H54" s="86">
        <f>'[1]JLP(R)FP-Ril 4.razina '!C9</f>
        <v>0</v>
      </c>
      <c r="I54" s="87"/>
      <c r="J54" s="88">
        <f t="shared" si="0"/>
        <v>54682</v>
      </c>
    </row>
    <row r="55" spans="2:10" ht="15.75" thickBot="1" x14ac:dyDescent="0.3">
      <c r="C55" s="89"/>
      <c r="H55" s="90"/>
      <c r="I55" s="90"/>
    </row>
    <row r="56" spans="2:10" s="46" customFormat="1" ht="13.5" thickBot="1" x14ac:dyDescent="0.25">
      <c r="B56" s="91" t="s">
        <v>48</v>
      </c>
      <c r="C56" s="92"/>
      <c r="D56" s="92"/>
      <c r="E56" s="92"/>
      <c r="F56" s="92"/>
      <c r="G56" s="93">
        <f>G39</f>
        <v>814796</v>
      </c>
      <c r="H56" s="94">
        <f>H39</f>
        <v>0</v>
      </c>
      <c r="I56" s="95"/>
      <c r="J56" s="96">
        <f>G56+H56</f>
        <v>814796</v>
      </c>
    </row>
    <row r="57" spans="2:10" x14ac:dyDescent="0.25">
      <c r="C57" s="89"/>
      <c r="F57" s="97"/>
    </row>
    <row r="58" spans="2:10" x14ac:dyDescent="0.25">
      <c r="C58" s="89"/>
      <c r="F58" s="97"/>
    </row>
    <row r="59" spans="2:10" x14ac:dyDescent="0.25">
      <c r="C59" s="89"/>
      <c r="F59" s="97"/>
    </row>
    <row r="60" spans="2:10" x14ac:dyDescent="0.25">
      <c r="C60" s="89"/>
      <c r="F60" s="97"/>
    </row>
    <row r="61" spans="2:10" x14ac:dyDescent="0.25">
      <c r="B61" s="2" t="s">
        <v>49</v>
      </c>
      <c r="C61" s="2"/>
      <c r="D61" s="2"/>
      <c r="E61" s="2"/>
      <c r="F61" s="2"/>
      <c r="G61" s="2"/>
      <c r="H61" s="2"/>
      <c r="I61" s="2"/>
      <c r="J61" s="2"/>
    </row>
    <row r="62" spans="2:10" ht="15.75" thickBot="1" x14ac:dyDescent="0.3"/>
    <row r="63" spans="2:10" ht="26.25" customHeight="1" thickBot="1" x14ac:dyDescent="0.3">
      <c r="B63" s="47" t="s">
        <v>25</v>
      </c>
      <c r="C63" s="48" t="s">
        <v>26</v>
      </c>
      <c r="D63" s="48" t="s">
        <v>27</v>
      </c>
      <c r="E63" s="49" t="s">
        <v>28</v>
      </c>
      <c r="F63" s="50"/>
      <c r="G63" s="51" t="s">
        <v>29</v>
      </c>
      <c r="H63" s="52" t="s">
        <v>4</v>
      </c>
      <c r="I63" s="98"/>
      <c r="J63" s="99" t="s">
        <v>30</v>
      </c>
    </row>
    <row r="64" spans="2:10" s="46" customFormat="1" ht="12.75" x14ac:dyDescent="0.2">
      <c r="B64" s="55">
        <v>9</v>
      </c>
      <c r="C64" s="57"/>
      <c r="D64" s="57"/>
      <c r="E64" s="57"/>
      <c r="F64" s="57" t="s">
        <v>50</v>
      </c>
      <c r="G64" s="10">
        <f>G65</f>
        <v>49816</v>
      </c>
      <c r="H64" s="58">
        <f>H65</f>
        <v>6614.23</v>
      </c>
      <c r="I64" s="100"/>
      <c r="J64" s="10">
        <f>J65</f>
        <v>56430.229999999996</v>
      </c>
    </row>
    <row r="65" spans="2:10" s="46" customFormat="1" ht="12.75" x14ac:dyDescent="0.2">
      <c r="B65" s="67"/>
      <c r="C65" s="101">
        <v>92</v>
      </c>
      <c r="D65" s="101"/>
      <c r="E65" s="101"/>
      <c r="F65" s="101" t="s">
        <v>51</v>
      </c>
      <c r="G65" s="18">
        <f>G66</f>
        <v>49816</v>
      </c>
      <c r="H65" s="71">
        <f>H66</f>
        <v>6614.23</v>
      </c>
      <c r="I65" s="102"/>
      <c r="J65" s="18">
        <f>J66</f>
        <v>56430.229999999996</v>
      </c>
    </row>
    <row r="66" spans="2:10" ht="15.75" thickBot="1" x14ac:dyDescent="0.3">
      <c r="B66" s="103"/>
      <c r="C66" s="33"/>
      <c r="D66" s="33">
        <v>94</v>
      </c>
      <c r="E66" s="33"/>
      <c r="F66" s="104" t="s">
        <v>52</v>
      </c>
      <c r="G66" s="23">
        <f>'[1]JLP(R)FP-Ril 4.razina '!B15</f>
        <v>49816</v>
      </c>
      <c r="H66" s="105">
        <f>'[1]JLP(R)FP-Ril 4.razina '!C15</f>
        <v>6614.23</v>
      </c>
      <c r="I66" s="106"/>
      <c r="J66" s="24">
        <f>G66+H66</f>
        <v>56430.229999999996</v>
      </c>
    </row>
    <row r="71" spans="2:10" x14ac:dyDescent="0.25">
      <c r="B71" s="2" t="s">
        <v>10</v>
      </c>
      <c r="C71" s="2"/>
      <c r="D71" s="2"/>
      <c r="E71" s="2"/>
      <c r="F71" s="2"/>
      <c r="G71" s="2"/>
      <c r="H71" s="2"/>
      <c r="I71" s="2"/>
      <c r="J71" s="2"/>
    </row>
    <row r="72" spans="2:10" ht="15.75" thickBot="1" x14ac:dyDescent="0.3"/>
    <row r="73" spans="2:10" ht="26.25" customHeight="1" thickBot="1" x14ac:dyDescent="0.3">
      <c r="B73" s="47" t="s">
        <v>25</v>
      </c>
      <c r="C73" s="48" t="s">
        <v>26</v>
      </c>
      <c r="D73" s="48" t="s">
        <v>27</v>
      </c>
      <c r="E73" s="49" t="s">
        <v>28</v>
      </c>
      <c r="F73" s="50"/>
      <c r="G73" s="51" t="s">
        <v>29</v>
      </c>
      <c r="H73" s="52" t="s">
        <v>4</v>
      </c>
      <c r="I73" s="98"/>
      <c r="J73" s="99" t="s">
        <v>30</v>
      </c>
    </row>
    <row r="74" spans="2:10" s="46" customFormat="1" ht="12.75" x14ac:dyDescent="0.2">
      <c r="B74" s="107">
        <v>3</v>
      </c>
      <c r="C74" s="56"/>
      <c r="D74" s="56"/>
      <c r="E74" s="57"/>
      <c r="F74" s="108" t="s">
        <v>53</v>
      </c>
      <c r="G74" s="10">
        <f>G75+G78+G85</f>
        <v>816966</v>
      </c>
      <c r="H74" s="58">
        <f>H75+H78+H85</f>
        <v>6614.23</v>
      </c>
      <c r="I74" s="109"/>
      <c r="J74" s="19">
        <f>G74+H74</f>
        <v>823580.23</v>
      </c>
    </row>
    <row r="75" spans="2:10" s="46" customFormat="1" ht="12.75" x14ac:dyDescent="0.2">
      <c r="B75" s="110"/>
      <c r="C75" s="68">
        <v>31</v>
      </c>
      <c r="D75" s="68"/>
      <c r="E75" s="101"/>
      <c r="F75" s="101" t="s">
        <v>54</v>
      </c>
      <c r="G75" s="18">
        <f>G76</f>
        <v>624818</v>
      </c>
      <c r="H75" s="71">
        <f>H76</f>
        <v>0</v>
      </c>
      <c r="I75" s="111"/>
      <c r="J75" s="19">
        <f>G75+H75</f>
        <v>624818</v>
      </c>
    </row>
    <row r="76" spans="2:10" x14ac:dyDescent="0.25">
      <c r="B76" s="112"/>
      <c r="C76" s="61"/>
      <c r="D76" s="113" t="s">
        <v>33</v>
      </c>
      <c r="E76" s="31"/>
      <c r="F76" s="114" t="s">
        <v>55</v>
      </c>
      <c r="G76" s="14">
        <f>'[1]JLP(R)FP-Ril 4.razina '!D41</f>
        <v>624818</v>
      </c>
      <c r="H76" s="64">
        <f>'[1]JLP(R)FP-Ril 4.razina '!E41</f>
        <v>0</v>
      </c>
      <c r="I76" s="115"/>
      <c r="J76" s="66">
        <f>G76+H76</f>
        <v>624818</v>
      </c>
    </row>
    <row r="77" spans="2:10" x14ac:dyDescent="0.25">
      <c r="B77" s="112"/>
      <c r="C77" s="61"/>
      <c r="D77" s="61"/>
      <c r="E77" s="31"/>
      <c r="F77" s="31"/>
      <c r="G77" s="14"/>
      <c r="H77" s="64"/>
      <c r="I77" s="115"/>
      <c r="J77" s="15"/>
    </row>
    <row r="78" spans="2:10" s="46" customFormat="1" ht="12.75" x14ac:dyDescent="0.2">
      <c r="B78" s="110"/>
      <c r="C78" s="68">
        <v>32</v>
      </c>
      <c r="D78" s="68"/>
      <c r="E78" s="101"/>
      <c r="F78" s="101" t="s">
        <v>56</v>
      </c>
      <c r="G78" s="18">
        <f>SUM(G79:G83)</f>
        <v>189321</v>
      </c>
      <c r="H78" s="71">
        <f>SUM(H79:I83)</f>
        <v>6614.23</v>
      </c>
      <c r="I78" s="111"/>
      <c r="J78" s="19">
        <f t="shared" ref="J78:J83" si="1">G78+H78</f>
        <v>195935.23</v>
      </c>
    </row>
    <row r="79" spans="2:10" x14ac:dyDescent="0.25">
      <c r="B79" s="112"/>
      <c r="C79" s="61"/>
      <c r="D79" s="113" t="s">
        <v>46</v>
      </c>
      <c r="E79" s="31"/>
      <c r="F79" s="114" t="s">
        <v>47</v>
      </c>
      <c r="G79" s="14">
        <f>'[1]JLP(R)FP-Ril 4.razina '!F48</f>
        <v>48311</v>
      </c>
      <c r="H79" s="64">
        <f>'[1]JLP(R)FP-Ril 4.razina '!G48</f>
        <v>0</v>
      </c>
      <c r="I79" s="115"/>
      <c r="J79" s="66">
        <f t="shared" si="1"/>
        <v>48311</v>
      </c>
    </row>
    <row r="80" spans="2:10" x14ac:dyDescent="0.25">
      <c r="B80" s="112"/>
      <c r="C80" s="61"/>
      <c r="D80" s="113" t="s">
        <v>33</v>
      </c>
      <c r="E80" s="31"/>
      <c r="F80" s="114" t="s">
        <v>57</v>
      </c>
      <c r="G80" s="14">
        <f>'[1]JLP(R)FP-Ril 4.razina '!D48</f>
        <v>97563</v>
      </c>
      <c r="H80" s="64">
        <f>'[1]JLP(R)FP-Ril 4.razina '!E48</f>
        <v>0</v>
      </c>
      <c r="I80" s="115"/>
      <c r="J80" s="66">
        <f t="shared" si="1"/>
        <v>97563</v>
      </c>
    </row>
    <row r="81" spans="2:10" x14ac:dyDescent="0.25">
      <c r="B81" s="112"/>
      <c r="C81" s="61"/>
      <c r="D81" s="113" t="s">
        <v>40</v>
      </c>
      <c r="E81" s="31"/>
      <c r="F81" s="114" t="s">
        <v>41</v>
      </c>
      <c r="G81" s="14">
        <f>'[1]JLP(R)FP-Ril 4.razina '!J48</f>
        <v>19165</v>
      </c>
      <c r="H81" s="64">
        <f>'[1]JLP(R)FP-Ril 4.razina '!K48</f>
        <v>0</v>
      </c>
      <c r="I81" s="115"/>
      <c r="J81" s="66">
        <f t="shared" si="1"/>
        <v>19165</v>
      </c>
    </row>
    <row r="82" spans="2:10" x14ac:dyDescent="0.25">
      <c r="B82" s="112"/>
      <c r="C82" s="61"/>
      <c r="D82" s="113">
        <v>94</v>
      </c>
      <c r="E82" s="31"/>
      <c r="F82" s="114" t="s">
        <v>52</v>
      </c>
      <c r="G82" s="14">
        <f>'[1]JLP(R)FP-Ril 4.razina '!L48</f>
        <v>22955</v>
      </c>
      <c r="H82" s="64">
        <f>'[1]JLP(R)FP-Ril 4.razina '!M48</f>
        <v>6614.23</v>
      </c>
      <c r="I82" s="115"/>
      <c r="J82" s="66">
        <f t="shared" si="1"/>
        <v>29569.23</v>
      </c>
    </row>
    <row r="83" spans="2:10" x14ac:dyDescent="0.25">
      <c r="B83" s="112"/>
      <c r="C83" s="61"/>
      <c r="D83" s="113" t="s">
        <v>33</v>
      </c>
      <c r="E83" s="31"/>
      <c r="F83" s="114" t="s">
        <v>58</v>
      </c>
      <c r="G83" s="14">
        <f>'[1]JLP(R)FP-Ril 4.razina '!N48</f>
        <v>1327</v>
      </c>
      <c r="H83" s="64">
        <v>0</v>
      </c>
      <c r="I83" s="115"/>
      <c r="J83" s="66">
        <f t="shared" si="1"/>
        <v>1327</v>
      </c>
    </row>
    <row r="84" spans="2:10" x14ac:dyDescent="0.25">
      <c r="B84" s="112"/>
      <c r="C84" s="61"/>
      <c r="D84" s="61"/>
      <c r="E84" s="31"/>
      <c r="F84" s="31"/>
      <c r="G84" s="14"/>
      <c r="H84" s="64"/>
      <c r="I84" s="115"/>
      <c r="J84" s="15"/>
    </row>
    <row r="85" spans="2:10" s="46" customFormat="1" ht="12.75" x14ac:dyDescent="0.2">
      <c r="B85" s="110"/>
      <c r="C85" s="68">
        <v>34</v>
      </c>
      <c r="D85" s="68"/>
      <c r="E85" s="101"/>
      <c r="F85" s="101" t="s">
        <v>59</v>
      </c>
      <c r="G85" s="18">
        <f>SUM(G86:G88)</f>
        <v>2827</v>
      </c>
      <c r="H85" s="71">
        <f>SUM(H86:I88)</f>
        <v>0</v>
      </c>
      <c r="I85" s="111"/>
      <c r="J85" s="19">
        <f>G85+H85</f>
        <v>2827</v>
      </c>
    </row>
    <row r="86" spans="2:10" x14ac:dyDescent="0.25">
      <c r="B86" s="112"/>
      <c r="C86" s="61"/>
      <c r="D86" s="113" t="s">
        <v>46</v>
      </c>
      <c r="E86" s="31"/>
      <c r="F86" s="114" t="s">
        <v>47</v>
      </c>
      <c r="G86" s="14">
        <f>'[1]JLP(R)FP-Ril 4.razina '!F79</f>
        <v>2124</v>
      </c>
      <c r="H86" s="64">
        <f>'[1]JLP(R)FP-Ril 4.razina '!G79</f>
        <v>0</v>
      </c>
      <c r="I86" s="115"/>
      <c r="J86" s="66">
        <f>G86+H86</f>
        <v>2124</v>
      </c>
    </row>
    <row r="87" spans="2:10" x14ac:dyDescent="0.25">
      <c r="B87" s="112"/>
      <c r="C87" s="61"/>
      <c r="D87" s="113" t="s">
        <v>37</v>
      </c>
      <c r="E87" s="31"/>
      <c r="F87" s="114" t="s">
        <v>38</v>
      </c>
      <c r="G87" s="14">
        <f>'[1]JLP(R)FP-Ril 4.razina '!H79</f>
        <v>40</v>
      </c>
      <c r="H87" s="64">
        <f>'[1]JLP(R)FP-Ril 4.razina '!I79</f>
        <v>0</v>
      </c>
      <c r="I87" s="115"/>
      <c r="J87" s="66">
        <f>G87+H87</f>
        <v>40</v>
      </c>
    </row>
    <row r="88" spans="2:10" x14ac:dyDescent="0.25">
      <c r="B88" s="112"/>
      <c r="C88" s="61"/>
      <c r="D88" s="61">
        <v>94</v>
      </c>
      <c r="E88" s="31"/>
      <c r="F88" s="114" t="s">
        <v>52</v>
      </c>
      <c r="G88" s="14">
        <f>'[1]JLP(R)FP-Ril 4.razina '!L79</f>
        <v>663</v>
      </c>
      <c r="H88" s="64">
        <f>'[1]JLP(R)FP-Ril 4.razina '!M79</f>
        <v>0</v>
      </c>
      <c r="I88" s="115"/>
      <c r="J88" s="66">
        <f>G88+H88</f>
        <v>663</v>
      </c>
    </row>
    <row r="89" spans="2:10" x14ac:dyDescent="0.25">
      <c r="B89" s="112"/>
      <c r="C89" s="61"/>
      <c r="D89" s="61"/>
      <c r="E89" s="31"/>
      <c r="F89" s="31"/>
      <c r="G89" s="14"/>
      <c r="H89" s="64"/>
      <c r="I89" s="115"/>
      <c r="J89" s="15"/>
    </row>
    <row r="90" spans="2:10" s="46" customFormat="1" ht="12.75" x14ac:dyDescent="0.2">
      <c r="B90" s="110">
        <v>4</v>
      </c>
      <c r="C90" s="68"/>
      <c r="D90" s="68"/>
      <c r="E90" s="101"/>
      <c r="F90" s="101" t="s">
        <v>60</v>
      </c>
      <c r="G90" s="18">
        <f>G91</f>
        <v>47646</v>
      </c>
      <c r="H90" s="71">
        <f>H91</f>
        <v>0</v>
      </c>
      <c r="I90" s="111"/>
      <c r="J90" s="19">
        <f t="shared" ref="J90:J95" si="2">G90+H90</f>
        <v>47646</v>
      </c>
    </row>
    <row r="91" spans="2:10" s="46" customFormat="1" ht="12.75" x14ac:dyDescent="0.2">
      <c r="B91" s="110"/>
      <c r="C91" s="68">
        <v>42</v>
      </c>
      <c r="D91" s="68"/>
      <c r="E91" s="101"/>
      <c r="F91" s="101" t="s">
        <v>61</v>
      </c>
      <c r="G91" s="18">
        <f>SUM(G92:G95)</f>
        <v>47646</v>
      </c>
      <c r="H91" s="71">
        <f>SUM(H92:I95)</f>
        <v>0</v>
      </c>
      <c r="I91" s="111"/>
      <c r="J91" s="19">
        <f t="shared" si="2"/>
        <v>47646</v>
      </c>
    </row>
    <row r="92" spans="2:10" x14ac:dyDescent="0.25">
      <c r="B92" s="112"/>
      <c r="C92" s="61"/>
      <c r="D92" s="113" t="s">
        <v>46</v>
      </c>
      <c r="E92" s="31"/>
      <c r="F92" s="114" t="s">
        <v>47</v>
      </c>
      <c r="G92" s="14">
        <f>'[1]JLP(R)FP-Ril 4.razina '!F84</f>
        <v>4247</v>
      </c>
      <c r="H92" s="64">
        <f>'[1]JLP(R)FP-Ril 4.razina '!G84</f>
        <v>0</v>
      </c>
      <c r="I92" s="115"/>
      <c r="J92" s="66">
        <f t="shared" si="2"/>
        <v>4247</v>
      </c>
    </row>
    <row r="93" spans="2:10" x14ac:dyDescent="0.25">
      <c r="B93" s="112"/>
      <c r="C93" s="61"/>
      <c r="D93" s="113" t="s">
        <v>40</v>
      </c>
      <c r="E93" s="31"/>
      <c r="F93" s="114" t="s">
        <v>41</v>
      </c>
      <c r="G93" s="14">
        <f>'[1]JLP(R)FP-Ril 4.razina '!J84</f>
        <v>15210</v>
      </c>
      <c r="H93" s="64">
        <f>'[1]JLP(R)FP-Ril 4.razina '!K84</f>
        <v>0</v>
      </c>
      <c r="I93" s="115"/>
      <c r="J93" s="66">
        <f t="shared" si="2"/>
        <v>15210</v>
      </c>
    </row>
    <row r="94" spans="2:10" x14ac:dyDescent="0.25">
      <c r="B94" s="112"/>
      <c r="C94" s="61"/>
      <c r="D94" s="61">
        <v>94</v>
      </c>
      <c r="E94" s="31"/>
      <c r="F94" s="114" t="s">
        <v>62</v>
      </c>
      <c r="G94" s="14">
        <f>'[1]JLP(R)FP-Ril 4.razina '!L84</f>
        <v>26198</v>
      </c>
      <c r="H94" s="64">
        <f>'[1]JLP(R)FP-Ril 4.razina '!M84</f>
        <v>0</v>
      </c>
      <c r="I94" s="115"/>
      <c r="J94" s="66">
        <f t="shared" si="2"/>
        <v>26198</v>
      </c>
    </row>
    <row r="95" spans="2:10" ht="15.75" thickBot="1" x14ac:dyDescent="0.3">
      <c r="B95" s="116"/>
      <c r="C95" s="117"/>
      <c r="D95" s="118" t="s">
        <v>43</v>
      </c>
      <c r="E95" s="33"/>
      <c r="F95" s="104" t="s">
        <v>44</v>
      </c>
      <c r="G95" s="23">
        <f>'[1]JLP(R)FP-Ril 4.razina '!O84</f>
        <v>1991</v>
      </c>
      <c r="H95" s="105">
        <f>'[1]JLP(R)FP-Ril 4.razina '!P84</f>
        <v>0</v>
      </c>
      <c r="I95" s="119"/>
      <c r="J95" s="120">
        <f t="shared" si="2"/>
        <v>1991</v>
      </c>
    </row>
    <row r="96" spans="2:10" ht="15.75" thickBot="1" x14ac:dyDescent="0.3">
      <c r="B96" s="89"/>
      <c r="C96" s="89"/>
      <c r="D96" s="89"/>
      <c r="G96" s="121"/>
      <c r="H96" s="122"/>
      <c r="I96" s="122"/>
      <c r="J96" s="123"/>
    </row>
    <row r="97" spans="2:10" ht="15.75" thickBot="1" x14ac:dyDescent="0.3">
      <c r="B97" s="91" t="s">
        <v>63</v>
      </c>
      <c r="C97" s="92"/>
      <c r="D97" s="92"/>
      <c r="E97" s="92"/>
      <c r="F97" s="92"/>
      <c r="G97" s="93">
        <f>G90+G74</f>
        <v>864612</v>
      </c>
      <c r="H97" s="94">
        <f>H90+H74</f>
        <v>6614.23</v>
      </c>
      <c r="I97" s="124"/>
      <c r="J97" s="96">
        <f>G97+H97</f>
        <v>871226.23</v>
      </c>
    </row>
    <row r="98" spans="2:10" x14ac:dyDescent="0.25">
      <c r="B98" s="89"/>
      <c r="C98" s="89"/>
      <c r="D98" s="89"/>
    </row>
    <row r="99" spans="2:10" x14ac:dyDescent="0.25">
      <c r="B99" s="89"/>
      <c r="C99" s="89"/>
      <c r="D99" s="89"/>
    </row>
    <row r="100" spans="2:10" x14ac:dyDescent="0.25">
      <c r="B100" s="89"/>
      <c r="C100" s="89"/>
      <c r="D100" s="89"/>
    </row>
    <row r="101" spans="2:10" x14ac:dyDescent="0.25">
      <c r="D101" s="89"/>
    </row>
    <row r="102" spans="2:10" x14ac:dyDescent="0.25">
      <c r="B102" s="2" t="s">
        <v>64</v>
      </c>
      <c r="C102" s="2"/>
      <c r="D102" s="2"/>
      <c r="E102" s="2"/>
      <c r="F102" s="2"/>
      <c r="G102" s="2"/>
      <c r="H102" s="2"/>
      <c r="I102" s="2"/>
      <c r="J102" s="2"/>
    </row>
    <row r="103" spans="2:10" ht="15.75" thickBot="1" x14ac:dyDescent="0.3"/>
    <row r="104" spans="2:10" ht="25.5" customHeight="1" thickBot="1" x14ac:dyDescent="0.3">
      <c r="B104" s="47" t="s">
        <v>65</v>
      </c>
      <c r="C104" s="125" t="s">
        <v>28</v>
      </c>
      <c r="D104" s="125"/>
      <c r="E104" s="125"/>
      <c r="F104" s="125"/>
      <c r="G104" s="51" t="s">
        <v>29</v>
      </c>
      <c r="H104" s="52" t="s">
        <v>4</v>
      </c>
      <c r="I104" s="98"/>
      <c r="J104" s="99" t="s">
        <v>30</v>
      </c>
    </row>
    <row r="105" spans="2:10" s="46" customFormat="1" ht="12.75" x14ac:dyDescent="0.2">
      <c r="B105" s="126" t="s">
        <v>66</v>
      </c>
      <c r="C105" s="127" t="s">
        <v>67</v>
      </c>
      <c r="D105" s="127"/>
      <c r="E105" s="127"/>
      <c r="F105" s="127"/>
      <c r="G105" s="10">
        <f>G106+G112+G117+G136</f>
        <v>864612</v>
      </c>
      <c r="H105" s="58">
        <f>H106+H112+H117+H136</f>
        <v>6614.23</v>
      </c>
      <c r="I105" s="100"/>
      <c r="J105" s="11">
        <f>J106+J112+J117+J136</f>
        <v>871226.23</v>
      </c>
    </row>
    <row r="106" spans="2:10" s="46" customFormat="1" ht="12.75" x14ac:dyDescent="0.2">
      <c r="B106" s="128" t="s">
        <v>68</v>
      </c>
      <c r="C106" s="129" t="s">
        <v>69</v>
      </c>
      <c r="D106" s="129"/>
      <c r="E106" s="129"/>
      <c r="F106" s="129"/>
      <c r="G106" s="18">
        <f>G107</f>
        <v>50435</v>
      </c>
      <c r="H106" s="71">
        <f>H107</f>
        <v>0</v>
      </c>
      <c r="I106" s="102"/>
      <c r="J106" s="19">
        <f>J107</f>
        <v>50435</v>
      </c>
    </row>
    <row r="107" spans="2:10" s="46" customFormat="1" ht="12.75" x14ac:dyDescent="0.2">
      <c r="B107" s="67" t="s">
        <v>46</v>
      </c>
      <c r="C107" s="17" t="s">
        <v>47</v>
      </c>
      <c r="D107" s="17"/>
      <c r="E107" s="17"/>
      <c r="F107" s="17"/>
      <c r="G107" s="18">
        <f>G108</f>
        <v>50435</v>
      </c>
      <c r="H107" s="71">
        <f>H108</f>
        <v>0</v>
      </c>
      <c r="I107" s="102"/>
      <c r="J107" s="19">
        <f>J108</f>
        <v>50435</v>
      </c>
    </row>
    <row r="108" spans="2:10" s="46" customFormat="1" ht="12.75" x14ac:dyDescent="0.2">
      <c r="B108" s="67">
        <v>3</v>
      </c>
      <c r="C108" s="17" t="s">
        <v>53</v>
      </c>
      <c r="D108" s="17"/>
      <c r="E108" s="17"/>
      <c r="F108" s="17"/>
      <c r="G108" s="18">
        <f>SUM(G109:G110)</f>
        <v>50435</v>
      </c>
      <c r="H108" s="71">
        <f>SUM(H109:I110)</f>
        <v>0</v>
      </c>
      <c r="I108" s="102"/>
      <c r="J108" s="19">
        <f>SUM(J109:J110)</f>
        <v>50435</v>
      </c>
    </row>
    <row r="109" spans="2:10" x14ac:dyDescent="0.25">
      <c r="B109" s="112">
        <v>32</v>
      </c>
      <c r="C109" s="13" t="s">
        <v>56</v>
      </c>
      <c r="D109" s="130"/>
      <c r="E109" s="130"/>
      <c r="F109" s="130"/>
      <c r="G109" s="14">
        <f>G79</f>
        <v>48311</v>
      </c>
      <c r="H109" s="64">
        <f>H79</f>
        <v>0</v>
      </c>
      <c r="I109" s="131"/>
      <c r="J109" s="15">
        <f>G109+H109</f>
        <v>48311</v>
      </c>
    </row>
    <row r="110" spans="2:10" x14ac:dyDescent="0.25">
      <c r="B110" s="112">
        <v>34</v>
      </c>
      <c r="C110" s="13" t="s">
        <v>59</v>
      </c>
      <c r="D110" s="130"/>
      <c r="E110" s="130"/>
      <c r="F110" s="130"/>
      <c r="G110" s="14">
        <f>G86</f>
        <v>2124</v>
      </c>
      <c r="H110" s="64">
        <f>H86</f>
        <v>0</v>
      </c>
      <c r="I110" s="131"/>
      <c r="J110" s="15">
        <f>G110+H110</f>
        <v>2124</v>
      </c>
    </row>
    <row r="111" spans="2:10" x14ac:dyDescent="0.25">
      <c r="B111" s="60"/>
      <c r="C111" s="130"/>
      <c r="D111" s="130"/>
      <c r="E111" s="130"/>
      <c r="F111" s="130"/>
      <c r="G111" s="14"/>
      <c r="H111" s="64"/>
      <c r="I111" s="131"/>
      <c r="J111" s="15"/>
    </row>
    <row r="112" spans="2:10" s="46" customFormat="1" ht="12.75" x14ac:dyDescent="0.2">
      <c r="B112" s="128" t="s">
        <v>70</v>
      </c>
      <c r="C112" s="129" t="s">
        <v>71</v>
      </c>
      <c r="D112" s="129"/>
      <c r="E112" s="129"/>
      <c r="F112" s="129"/>
      <c r="G112" s="18">
        <f t="shared" ref="G112:H114" si="3">G113</f>
        <v>4247</v>
      </c>
      <c r="H112" s="71">
        <f t="shared" si="3"/>
        <v>0</v>
      </c>
      <c r="I112" s="102"/>
      <c r="J112" s="19">
        <f>J113</f>
        <v>4247</v>
      </c>
    </row>
    <row r="113" spans="2:10" s="46" customFormat="1" ht="12.75" x14ac:dyDescent="0.2">
      <c r="B113" s="67" t="s">
        <v>46</v>
      </c>
      <c r="C113" s="17" t="s">
        <v>47</v>
      </c>
      <c r="D113" s="17"/>
      <c r="E113" s="17"/>
      <c r="F113" s="17"/>
      <c r="G113" s="18">
        <f t="shared" si="3"/>
        <v>4247</v>
      </c>
      <c r="H113" s="71">
        <f t="shared" si="3"/>
        <v>0</v>
      </c>
      <c r="I113" s="102"/>
      <c r="J113" s="19">
        <f>J114</f>
        <v>4247</v>
      </c>
    </row>
    <row r="114" spans="2:10" s="46" customFormat="1" ht="12.75" x14ac:dyDescent="0.2">
      <c r="B114" s="67">
        <v>4</v>
      </c>
      <c r="C114" s="17" t="s">
        <v>60</v>
      </c>
      <c r="D114" s="17"/>
      <c r="E114" s="17"/>
      <c r="F114" s="17"/>
      <c r="G114" s="18">
        <f t="shared" si="3"/>
        <v>4247</v>
      </c>
      <c r="H114" s="71">
        <f t="shared" si="3"/>
        <v>0</v>
      </c>
      <c r="I114" s="102"/>
      <c r="J114" s="19">
        <f>J115</f>
        <v>4247</v>
      </c>
    </row>
    <row r="115" spans="2:10" s="20" customFormat="1" x14ac:dyDescent="0.25">
      <c r="B115" s="132">
        <v>42</v>
      </c>
      <c r="C115" s="13" t="s">
        <v>72</v>
      </c>
      <c r="D115" s="13"/>
      <c r="E115" s="13"/>
      <c r="F115" s="13"/>
      <c r="G115" s="133">
        <f>G92</f>
        <v>4247</v>
      </c>
      <c r="H115" s="134">
        <f>H92</f>
        <v>0</v>
      </c>
      <c r="I115" s="135"/>
      <c r="J115" s="15">
        <f>G115+H115</f>
        <v>4247</v>
      </c>
    </row>
    <row r="116" spans="2:10" x14ac:dyDescent="0.25">
      <c r="B116" s="60"/>
      <c r="C116" s="130"/>
      <c r="D116" s="130"/>
      <c r="E116" s="130"/>
      <c r="F116" s="130"/>
      <c r="G116" s="14"/>
      <c r="H116" s="64"/>
      <c r="I116" s="131"/>
      <c r="J116" s="15"/>
    </row>
    <row r="117" spans="2:10" s="46" customFormat="1" ht="12.75" x14ac:dyDescent="0.2">
      <c r="B117" s="128" t="s">
        <v>73</v>
      </c>
      <c r="C117" s="129" t="s">
        <v>74</v>
      </c>
      <c r="D117" s="129"/>
      <c r="E117" s="129"/>
      <c r="F117" s="129"/>
      <c r="G117" s="18">
        <f>G118+G122+G125+G129+G133</f>
        <v>766531</v>
      </c>
      <c r="H117" s="71">
        <f>H118+H122+H125+H129+H133</f>
        <v>6614.23</v>
      </c>
      <c r="I117" s="102"/>
      <c r="J117" s="19">
        <f>J118+J122+J125+J129+J133</f>
        <v>773145.23</v>
      </c>
    </row>
    <row r="118" spans="2:10" s="46" customFormat="1" ht="12.75" x14ac:dyDescent="0.2">
      <c r="B118" s="67" t="s">
        <v>37</v>
      </c>
      <c r="C118" s="17" t="s">
        <v>38</v>
      </c>
      <c r="D118" s="17"/>
      <c r="E118" s="17"/>
      <c r="F118" s="17"/>
      <c r="G118" s="18">
        <f>G119</f>
        <v>40</v>
      </c>
      <c r="H118" s="71">
        <f>H119</f>
        <v>0</v>
      </c>
      <c r="I118" s="102"/>
      <c r="J118" s="19">
        <f>J119</f>
        <v>40</v>
      </c>
    </row>
    <row r="119" spans="2:10" s="46" customFormat="1" ht="12.75" x14ac:dyDescent="0.2">
      <c r="B119" s="67">
        <v>3</v>
      </c>
      <c r="C119" s="17" t="s">
        <v>53</v>
      </c>
      <c r="D119" s="17"/>
      <c r="E119" s="17"/>
      <c r="F119" s="17"/>
      <c r="G119" s="18">
        <f>G120</f>
        <v>40</v>
      </c>
      <c r="H119" s="71">
        <f>H120</f>
        <v>0</v>
      </c>
      <c r="I119" s="102"/>
      <c r="J119" s="19">
        <f>J120</f>
        <v>40</v>
      </c>
    </row>
    <row r="120" spans="2:10" x14ac:dyDescent="0.25">
      <c r="B120" s="112">
        <v>34</v>
      </c>
      <c r="C120" s="13" t="s">
        <v>59</v>
      </c>
      <c r="D120" s="130"/>
      <c r="E120" s="130"/>
      <c r="F120" s="130"/>
      <c r="G120" s="14">
        <f>G87</f>
        <v>40</v>
      </c>
      <c r="H120" s="64">
        <f>H87</f>
        <v>0</v>
      </c>
      <c r="I120" s="131"/>
      <c r="J120" s="15">
        <f>G120+H120</f>
        <v>40</v>
      </c>
    </row>
    <row r="121" spans="2:10" x14ac:dyDescent="0.25">
      <c r="B121" s="60"/>
      <c r="C121" s="136"/>
      <c r="D121" s="136"/>
      <c r="E121" s="136"/>
      <c r="F121" s="136"/>
      <c r="G121" s="14"/>
      <c r="H121" s="64"/>
      <c r="I121" s="131"/>
      <c r="J121" s="15"/>
    </row>
    <row r="122" spans="2:10" s="46" customFormat="1" ht="12.75" x14ac:dyDescent="0.2">
      <c r="B122" s="67" t="s">
        <v>40</v>
      </c>
      <c r="C122" s="17" t="s">
        <v>41</v>
      </c>
      <c r="D122" s="17"/>
      <c r="E122" s="17"/>
      <c r="F122" s="17"/>
      <c r="G122" s="18">
        <f>G123</f>
        <v>19165</v>
      </c>
      <c r="H122" s="71">
        <f>H123</f>
        <v>0</v>
      </c>
      <c r="I122" s="102"/>
      <c r="J122" s="19">
        <f>J123</f>
        <v>19165</v>
      </c>
    </row>
    <row r="123" spans="2:10" x14ac:dyDescent="0.25">
      <c r="B123" s="112">
        <v>32</v>
      </c>
      <c r="C123" s="13" t="s">
        <v>56</v>
      </c>
      <c r="D123" s="130"/>
      <c r="E123" s="130"/>
      <c r="F123" s="130"/>
      <c r="G123" s="14">
        <f>G81</f>
        <v>19165</v>
      </c>
      <c r="H123" s="64">
        <f>H81</f>
        <v>0</v>
      </c>
      <c r="I123" s="131"/>
      <c r="J123" s="15">
        <f>G123+H123</f>
        <v>19165</v>
      </c>
    </row>
    <row r="124" spans="2:10" x14ac:dyDescent="0.25">
      <c r="B124" s="60"/>
      <c r="C124" s="136"/>
      <c r="D124" s="136"/>
      <c r="E124" s="136"/>
      <c r="F124" s="136"/>
      <c r="G124" s="14"/>
      <c r="H124" s="64"/>
      <c r="I124" s="131"/>
      <c r="J124" s="15"/>
    </row>
    <row r="125" spans="2:10" s="46" customFormat="1" ht="12.75" x14ac:dyDescent="0.2">
      <c r="B125" s="137">
        <v>94</v>
      </c>
      <c r="C125" s="17" t="s">
        <v>52</v>
      </c>
      <c r="D125" s="17"/>
      <c r="E125" s="17"/>
      <c r="F125" s="17"/>
      <c r="G125" s="18">
        <f>SUM(G126:G127)</f>
        <v>23618</v>
      </c>
      <c r="H125" s="71">
        <f>SUM(H126:I127)</f>
        <v>6614.23</v>
      </c>
      <c r="I125" s="102"/>
      <c r="J125" s="19">
        <f>SUM(J126:J127)</f>
        <v>30232.23</v>
      </c>
    </row>
    <row r="126" spans="2:10" x14ac:dyDescent="0.25">
      <c r="B126" s="112">
        <v>32</v>
      </c>
      <c r="C126" s="13" t="s">
        <v>56</v>
      </c>
      <c r="D126" s="130"/>
      <c r="E126" s="130"/>
      <c r="F126" s="130"/>
      <c r="G126" s="14">
        <f>G82</f>
        <v>22955</v>
      </c>
      <c r="H126" s="64">
        <f>H82</f>
        <v>6614.23</v>
      </c>
      <c r="I126" s="131"/>
      <c r="J126" s="15">
        <f>G126+H126</f>
        <v>29569.23</v>
      </c>
    </row>
    <row r="127" spans="2:10" x14ac:dyDescent="0.25">
      <c r="B127" s="112">
        <v>34</v>
      </c>
      <c r="C127" s="13" t="s">
        <v>59</v>
      </c>
      <c r="D127" s="130"/>
      <c r="E127" s="130"/>
      <c r="F127" s="130"/>
      <c r="G127" s="14">
        <f>G88</f>
        <v>663</v>
      </c>
      <c r="H127" s="64">
        <f>H88</f>
        <v>0</v>
      </c>
      <c r="I127" s="131"/>
      <c r="J127" s="15">
        <f>G127+H127</f>
        <v>663</v>
      </c>
    </row>
    <row r="128" spans="2:10" x14ac:dyDescent="0.25">
      <c r="B128" s="60"/>
      <c r="C128" s="136"/>
      <c r="D128" s="136"/>
      <c r="E128" s="136"/>
      <c r="F128" s="136"/>
      <c r="G128" s="14"/>
      <c r="H128" s="64"/>
      <c r="I128" s="131"/>
      <c r="J128" s="15"/>
    </row>
    <row r="129" spans="2:10" s="46" customFormat="1" ht="12.75" x14ac:dyDescent="0.2">
      <c r="B129" s="67" t="s">
        <v>33</v>
      </c>
      <c r="C129" s="17" t="s">
        <v>55</v>
      </c>
      <c r="D129" s="17"/>
      <c r="E129" s="17"/>
      <c r="F129" s="17"/>
      <c r="G129" s="18">
        <f>SUM(G130:G131)</f>
        <v>722381</v>
      </c>
      <c r="H129" s="71">
        <f>SUM(H130:I131)</f>
        <v>0</v>
      </c>
      <c r="I129" s="102"/>
      <c r="J129" s="19">
        <f>SUM(J130:J131)</f>
        <v>722381</v>
      </c>
    </row>
    <row r="130" spans="2:10" x14ac:dyDescent="0.25">
      <c r="B130" s="112">
        <v>31</v>
      </c>
      <c r="C130" s="76" t="s">
        <v>54</v>
      </c>
      <c r="D130" s="138"/>
      <c r="E130" s="138"/>
      <c r="F130" s="77"/>
      <c r="G130" s="14">
        <f>G76</f>
        <v>624818</v>
      </c>
      <c r="H130" s="64">
        <f>H76</f>
        <v>0</v>
      </c>
      <c r="I130" s="131"/>
      <c r="J130" s="15">
        <f>G130+H130</f>
        <v>624818</v>
      </c>
    </row>
    <row r="131" spans="2:10" x14ac:dyDescent="0.25">
      <c r="B131" s="112">
        <v>32</v>
      </c>
      <c r="C131" s="13" t="s">
        <v>56</v>
      </c>
      <c r="D131" s="130"/>
      <c r="E131" s="130"/>
      <c r="F131" s="130"/>
      <c r="G131" s="14">
        <f>G80</f>
        <v>97563</v>
      </c>
      <c r="H131" s="64">
        <f>H80</f>
        <v>0</v>
      </c>
      <c r="I131" s="131"/>
      <c r="J131" s="15">
        <f>G131+H131</f>
        <v>97563</v>
      </c>
    </row>
    <row r="132" spans="2:10" x14ac:dyDescent="0.25">
      <c r="B132" s="112"/>
      <c r="C132" s="13"/>
      <c r="D132" s="130"/>
      <c r="E132" s="130"/>
      <c r="F132" s="130"/>
      <c r="G132" s="14"/>
      <c r="H132" s="64"/>
      <c r="I132" s="131"/>
      <c r="J132" s="15"/>
    </row>
    <row r="133" spans="2:10" s="46" customFormat="1" ht="12.75" x14ac:dyDescent="0.2">
      <c r="B133" s="67" t="s">
        <v>33</v>
      </c>
      <c r="C133" s="17" t="s">
        <v>75</v>
      </c>
      <c r="D133" s="17"/>
      <c r="E133" s="17"/>
      <c r="F133" s="17"/>
      <c r="G133" s="18">
        <f>G134</f>
        <v>1327</v>
      </c>
      <c r="H133" s="71">
        <f>H134</f>
        <v>0</v>
      </c>
      <c r="I133" s="102"/>
      <c r="J133" s="19">
        <f>J134</f>
        <v>1327</v>
      </c>
    </row>
    <row r="134" spans="2:10" x14ac:dyDescent="0.25">
      <c r="B134" s="112">
        <v>32</v>
      </c>
      <c r="C134" s="13" t="s">
        <v>56</v>
      </c>
      <c r="D134" s="130"/>
      <c r="E134" s="130"/>
      <c r="F134" s="130"/>
      <c r="G134" s="14">
        <f>G83</f>
        <v>1327</v>
      </c>
      <c r="H134" s="64">
        <f>H83</f>
        <v>0</v>
      </c>
      <c r="I134" s="131"/>
      <c r="J134" s="15">
        <f>G134+H134</f>
        <v>1327</v>
      </c>
    </row>
    <row r="135" spans="2:10" x14ac:dyDescent="0.25">
      <c r="B135" s="60"/>
      <c r="C135" s="136"/>
      <c r="D135" s="136"/>
      <c r="E135" s="136"/>
      <c r="F135" s="136"/>
      <c r="G135" s="14"/>
      <c r="H135" s="64"/>
      <c r="I135" s="131"/>
      <c r="J135" s="15"/>
    </row>
    <row r="136" spans="2:10" s="46" customFormat="1" ht="12.75" x14ac:dyDescent="0.2">
      <c r="B136" s="128" t="s">
        <v>76</v>
      </c>
      <c r="C136" s="129" t="s">
        <v>77</v>
      </c>
      <c r="D136" s="129"/>
      <c r="E136" s="129"/>
      <c r="F136" s="129"/>
      <c r="G136" s="18">
        <f>G137+G141+G144</f>
        <v>43399</v>
      </c>
      <c r="H136" s="71">
        <f>H137+H141+H144</f>
        <v>0</v>
      </c>
      <c r="I136" s="102"/>
      <c r="J136" s="19">
        <f>J137+J141+J144</f>
        <v>43399</v>
      </c>
    </row>
    <row r="137" spans="2:10" s="139" customFormat="1" ht="12.75" x14ac:dyDescent="0.2">
      <c r="B137" s="137" t="s">
        <v>40</v>
      </c>
      <c r="C137" s="17" t="s">
        <v>41</v>
      </c>
      <c r="D137" s="17"/>
      <c r="E137" s="17"/>
      <c r="F137" s="17"/>
      <c r="G137" s="140">
        <f>G138</f>
        <v>15210</v>
      </c>
      <c r="H137" s="71">
        <f>H138</f>
        <v>0</v>
      </c>
      <c r="I137" s="102"/>
      <c r="J137" s="141">
        <f>J138</f>
        <v>15210</v>
      </c>
    </row>
    <row r="138" spans="2:10" s="46" customFormat="1" ht="12.75" x14ac:dyDescent="0.2">
      <c r="B138" s="67">
        <v>4</v>
      </c>
      <c r="C138" s="17" t="s">
        <v>60</v>
      </c>
      <c r="D138" s="17"/>
      <c r="E138" s="17"/>
      <c r="F138" s="17"/>
      <c r="G138" s="18">
        <f>G139</f>
        <v>15210</v>
      </c>
      <c r="H138" s="71">
        <f>H139</f>
        <v>0</v>
      </c>
      <c r="I138" s="102"/>
      <c r="J138" s="19">
        <f>J139</f>
        <v>15210</v>
      </c>
    </row>
    <row r="139" spans="2:10" x14ac:dyDescent="0.25">
      <c r="B139" s="132">
        <v>42</v>
      </c>
      <c r="C139" s="13" t="s">
        <v>72</v>
      </c>
      <c r="D139" s="13"/>
      <c r="E139" s="13"/>
      <c r="F139" s="13"/>
      <c r="G139" s="14">
        <f>G93</f>
        <v>15210</v>
      </c>
      <c r="H139" s="64">
        <f>H93</f>
        <v>0</v>
      </c>
      <c r="I139" s="131"/>
      <c r="J139" s="15">
        <f>G139+H139</f>
        <v>15210</v>
      </c>
    </row>
    <row r="140" spans="2:10" x14ac:dyDescent="0.25">
      <c r="B140" s="142"/>
      <c r="C140" s="143"/>
      <c r="D140" s="143"/>
      <c r="E140" s="143"/>
      <c r="F140" s="144"/>
      <c r="G140" s="14"/>
      <c r="H140" s="64"/>
      <c r="I140" s="131"/>
      <c r="J140" s="15"/>
    </row>
    <row r="141" spans="2:10" s="46" customFormat="1" ht="12.75" x14ac:dyDescent="0.2">
      <c r="B141" s="137">
        <v>94</v>
      </c>
      <c r="C141" s="17" t="s">
        <v>52</v>
      </c>
      <c r="D141" s="17"/>
      <c r="E141" s="17"/>
      <c r="F141" s="17"/>
      <c r="G141" s="18">
        <f>G142</f>
        <v>26198</v>
      </c>
      <c r="H141" s="71">
        <f>H142</f>
        <v>0</v>
      </c>
      <c r="I141" s="102"/>
      <c r="J141" s="19">
        <f>J142</f>
        <v>26198</v>
      </c>
    </row>
    <row r="142" spans="2:10" x14ac:dyDescent="0.25">
      <c r="B142" s="132">
        <v>42</v>
      </c>
      <c r="C142" s="13" t="s">
        <v>72</v>
      </c>
      <c r="D142" s="13"/>
      <c r="E142" s="13"/>
      <c r="F142" s="13"/>
      <c r="G142" s="14">
        <f>G94</f>
        <v>26198</v>
      </c>
      <c r="H142" s="64">
        <f>H94</f>
        <v>0</v>
      </c>
      <c r="I142" s="131"/>
      <c r="J142" s="15">
        <f>G142+H142</f>
        <v>26198</v>
      </c>
    </row>
    <row r="143" spans="2:10" x14ac:dyDescent="0.25">
      <c r="B143" s="142"/>
      <c r="C143" s="143"/>
      <c r="D143" s="143"/>
      <c r="E143" s="143"/>
      <c r="F143" s="144"/>
      <c r="G143" s="14"/>
      <c r="H143" s="64"/>
      <c r="I143" s="131"/>
      <c r="J143" s="15"/>
    </row>
    <row r="144" spans="2:10" s="46" customFormat="1" ht="12.75" x14ac:dyDescent="0.2">
      <c r="B144" s="67" t="s">
        <v>43</v>
      </c>
      <c r="C144" s="17" t="s">
        <v>44</v>
      </c>
      <c r="D144" s="17"/>
      <c r="E144" s="17"/>
      <c r="F144" s="17"/>
      <c r="G144" s="18">
        <f>G145</f>
        <v>1991</v>
      </c>
      <c r="H144" s="71">
        <f>H145</f>
        <v>0</v>
      </c>
      <c r="I144" s="102"/>
      <c r="J144" s="19">
        <f>J145</f>
        <v>1991</v>
      </c>
    </row>
    <row r="145" spans="2:17" x14ac:dyDescent="0.25">
      <c r="B145" s="132">
        <v>42</v>
      </c>
      <c r="C145" s="13" t="s">
        <v>72</v>
      </c>
      <c r="D145" s="13"/>
      <c r="E145" s="13"/>
      <c r="F145" s="13"/>
      <c r="G145" s="14">
        <f>G95</f>
        <v>1991</v>
      </c>
      <c r="H145" s="64">
        <f>H95</f>
        <v>0</v>
      </c>
      <c r="I145" s="131"/>
      <c r="J145" s="15">
        <f>G145+H145</f>
        <v>1991</v>
      </c>
    </row>
    <row r="146" spans="2:17" ht="15.75" thickBot="1" x14ac:dyDescent="0.3">
      <c r="B146" s="145"/>
      <c r="C146" s="146"/>
      <c r="D146" s="146"/>
      <c r="E146" s="146"/>
      <c r="F146" s="147"/>
      <c r="G146" s="148"/>
      <c r="H146" s="105"/>
      <c r="I146" s="149"/>
      <c r="J146" s="150"/>
    </row>
    <row r="147" spans="2:17" s="46" customFormat="1" ht="13.5" thickBot="1" x14ac:dyDescent="0.25">
      <c r="B147" s="91" t="s">
        <v>78</v>
      </c>
      <c r="C147" s="92"/>
      <c r="D147" s="92"/>
      <c r="E147" s="92"/>
      <c r="F147" s="92"/>
      <c r="G147" s="93">
        <f>G105</f>
        <v>864612</v>
      </c>
      <c r="H147" s="94">
        <f>H105</f>
        <v>6614.23</v>
      </c>
      <c r="I147" s="151"/>
      <c r="J147" s="96">
        <f>J105</f>
        <v>871226.23</v>
      </c>
    </row>
    <row r="149" spans="2:17" ht="15.75" x14ac:dyDescent="0.25">
      <c r="H149" s="152"/>
      <c r="I149" s="152"/>
      <c r="J149" s="153"/>
    </row>
    <row r="150" spans="2:17" ht="15.75" x14ac:dyDescent="0.25">
      <c r="B150" s="154" t="s">
        <v>79</v>
      </c>
      <c r="C150" s="154"/>
      <c r="D150" s="155"/>
      <c r="E150" s="156" t="s">
        <v>80</v>
      </c>
      <c r="F150" s="156" t="s">
        <v>81</v>
      </c>
      <c r="G150" s="156" t="s">
        <v>82</v>
      </c>
      <c r="H150" s="156"/>
      <c r="I150" s="157" t="s">
        <v>83</v>
      </c>
      <c r="J150" s="153"/>
      <c r="K150" s="158"/>
      <c r="L150" s="158"/>
      <c r="M150" s="159"/>
      <c r="N150" s="159"/>
      <c r="O150" s="152"/>
      <c r="P150" s="152"/>
      <c r="Q150" s="152"/>
    </row>
    <row r="151" spans="2:17" ht="15.75" x14ac:dyDescent="0.25">
      <c r="B151" s="160"/>
      <c r="C151" s="161"/>
      <c r="D151" s="161"/>
      <c r="E151" s="161"/>
      <c r="F151" s="161"/>
      <c r="G151" s="162"/>
      <c r="H151" s="163"/>
      <c r="I151" s="163"/>
      <c r="J151" s="153"/>
      <c r="K151" s="162"/>
      <c r="L151" s="162"/>
      <c r="M151" s="162"/>
      <c r="N151" s="162"/>
      <c r="P151" s="156"/>
      <c r="Q151" s="156"/>
    </row>
    <row r="152" spans="2:17" ht="15.75" x14ac:dyDescent="0.25">
      <c r="B152" s="164" t="s">
        <v>84</v>
      </c>
      <c r="C152" s="164"/>
      <c r="D152" s="162"/>
      <c r="E152" s="162"/>
      <c r="F152" s="162"/>
      <c r="G152" s="162"/>
      <c r="H152" s="165"/>
      <c r="I152" s="165"/>
      <c r="J152" s="153"/>
      <c r="K152" s="162"/>
      <c r="L152" s="162"/>
      <c r="M152" s="162"/>
      <c r="N152" s="162"/>
      <c r="O152" s="162"/>
      <c r="P152" s="162"/>
      <c r="Q152" s="162"/>
    </row>
    <row r="153" spans="2:17" ht="15.75" x14ac:dyDescent="0.25">
      <c r="B153" s="166"/>
      <c r="C153" s="167"/>
      <c r="D153" s="167"/>
      <c r="E153" s="167"/>
      <c r="F153" s="167"/>
      <c r="G153" s="168"/>
      <c r="H153" s="169" t="s">
        <v>85</v>
      </c>
      <c r="I153" s="169"/>
      <c r="J153" s="169"/>
      <c r="K153" s="170"/>
      <c r="L153" s="170"/>
      <c r="M153" s="168"/>
      <c r="N153" s="168"/>
      <c r="O153" s="162"/>
      <c r="P153" s="162"/>
      <c r="Q153" s="162"/>
    </row>
    <row r="154" spans="2:17" ht="15.75" x14ac:dyDescent="0.25">
      <c r="B154" s="171"/>
      <c r="C154" s="172"/>
      <c r="D154" s="172"/>
      <c r="E154" s="172"/>
      <c r="F154" s="172"/>
      <c r="G154" s="153"/>
      <c r="H154" s="153"/>
      <c r="I154" s="173"/>
      <c r="J154" s="173"/>
      <c r="K154" s="153"/>
      <c r="L154" s="153"/>
      <c r="M154" s="153"/>
      <c r="N154" s="153"/>
      <c r="O154" s="168"/>
      <c r="P154" s="168"/>
      <c r="Q154" s="168"/>
    </row>
  </sheetData>
  <mergeCells count="188">
    <mergeCell ref="B147:F147"/>
    <mergeCell ref="H147:I147"/>
    <mergeCell ref="B150:C150"/>
    <mergeCell ref="B152:C152"/>
    <mergeCell ref="H153:J153"/>
    <mergeCell ref="C144:F144"/>
    <mergeCell ref="H144:I144"/>
    <mergeCell ref="C145:F145"/>
    <mergeCell ref="H145:I145"/>
    <mergeCell ref="B146:F146"/>
    <mergeCell ref="H146:I146"/>
    <mergeCell ref="C141:F141"/>
    <mergeCell ref="H141:I141"/>
    <mergeCell ref="C142:F142"/>
    <mergeCell ref="H142:I142"/>
    <mergeCell ref="B143:F143"/>
    <mergeCell ref="H143:I143"/>
    <mergeCell ref="C138:F138"/>
    <mergeCell ref="H138:I138"/>
    <mergeCell ref="C139:F139"/>
    <mergeCell ref="H139:I139"/>
    <mergeCell ref="B140:F140"/>
    <mergeCell ref="H140:I140"/>
    <mergeCell ref="C135:F135"/>
    <mergeCell ref="H135:I135"/>
    <mergeCell ref="C136:F136"/>
    <mergeCell ref="H136:I136"/>
    <mergeCell ref="C137:F137"/>
    <mergeCell ref="H137:I137"/>
    <mergeCell ref="C132:F132"/>
    <mergeCell ref="H132:I132"/>
    <mergeCell ref="C133:F133"/>
    <mergeCell ref="H133:I133"/>
    <mergeCell ref="C134:F134"/>
    <mergeCell ref="H134:I134"/>
    <mergeCell ref="C129:F129"/>
    <mergeCell ref="H129:I129"/>
    <mergeCell ref="C130:F130"/>
    <mergeCell ref="H130:I130"/>
    <mergeCell ref="C131:F131"/>
    <mergeCell ref="H131:I131"/>
    <mergeCell ref="C126:F126"/>
    <mergeCell ref="H126:I126"/>
    <mergeCell ref="C127:F127"/>
    <mergeCell ref="H127:I127"/>
    <mergeCell ref="C128:F128"/>
    <mergeCell ref="H128:I128"/>
    <mergeCell ref="C123:F123"/>
    <mergeCell ref="H123:I123"/>
    <mergeCell ref="C124:F124"/>
    <mergeCell ref="H124:I124"/>
    <mergeCell ref="C125:F125"/>
    <mergeCell ref="H125:I125"/>
    <mergeCell ref="C120:F120"/>
    <mergeCell ref="H120:I120"/>
    <mergeCell ref="C121:F121"/>
    <mergeCell ref="H121:I121"/>
    <mergeCell ref="C122:F122"/>
    <mergeCell ref="H122:I122"/>
    <mergeCell ref="C117:F117"/>
    <mergeCell ref="H117:I117"/>
    <mergeCell ref="C118:F118"/>
    <mergeCell ref="H118:I118"/>
    <mergeCell ref="C119:F119"/>
    <mergeCell ref="H119:I119"/>
    <mergeCell ref="C114:F114"/>
    <mergeCell ref="H114:I114"/>
    <mergeCell ref="C115:F115"/>
    <mergeCell ref="H115:I115"/>
    <mergeCell ref="C116:F116"/>
    <mergeCell ref="H116:I116"/>
    <mergeCell ref="C111:F111"/>
    <mergeCell ref="H111:I111"/>
    <mergeCell ref="C112:F112"/>
    <mergeCell ref="H112:I112"/>
    <mergeCell ref="C113:F113"/>
    <mergeCell ref="H113:I113"/>
    <mergeCell ref="C108:F108"/>
    <mergeCell ref="H108:I108"/>
    <mergeCell ref="C109:F109"/>
    <mergeCell ref="H109:I109"/>
    <mergeCell ref="C110:F110"/>
    <mergeCell ref="H110:I110"/>
    <mergeCell ref="C105:F105"/>
    <mergeCell ref="H105:I105"/>
    <mergeCell ref="C106:F106"/>
    <mergeCell ref="H106:I106"/>
    <mergeCell ref="C107:F107"/>
    <mergeCell ref="H107:I107"/>
    <mergeCell ref="H95:I95"/>
    <mergeCell ref="H96:I96"/>
    <mergeCell ref="B97:F97"/>
    <mergeCell ref="H97:I97"/>
    <mergeCell ref="B102:J102"/>
    <mergeCell ref="C104:F104"/>
    <mergeCell ref="H104:I104"/>
    <mergeCell ref="H89:I89"/>
    <mergeCell ref="H90:I90"/>
    <mergeCell ref="H91:I91"/>
    <mergeCell ref="H92:I92"/>
    <mergeCell ref="H93:I93"/>
    <mergeCell ref="H94:I94"/>
    <mergeCell ref="H83:I83"/>
    <mergeCell ref="H84:I84"/>
    <mergeCell ref="H85:I85"/>
    <mergeCell ref="H86:I86"/>
    <mergeCell ref="H87:I87"/>
    <mergeCell ref="H88:I88"/>
    <mergeCell ref="H77:I77"/>
    <mergeCell ref="H78:I78"/>
    <mergeCell ref="H79:I79"/>
    <mergeCell ref="H80:I80"/>
    <mergeCell ref="H81:I81"/>
    <mergeCell ref="H82:I82"/>
    <mergeCell ref="B71:J71"/>
    <mergeCell ref="E73:F73"/>
    <mergeCell ref="H73:I73"/>
    <mergeCell ref="H74:I74"/>
    <mergeCell ref="H75:I75"/>
    <mergeCell ref="H76:I76"/>
    <mergeCell ref="B61:J61"/>
    <mergeCell ref="E63:F63"/>
    <mergeCell ref="H63:I63"/>
    <mergeCell ref="H64:I64"/>
    <mergeCell ref="H65:I65"/>
    <mergeCell ref="H66:I66"/>
    <mergeCell ref="E53:F53"/>
    <mergeCell ref="H53:I53"/>
    <mergeCell ref="E54:F54"/>
    <mergeCell ref="H54:I54"/>
    <mergeCell ref="H55:I55"/>
    <mergeCell ref="B56:F56"/>
    <mergeCell ref="H56:I56"/>
    <mergeCell ref="E50:F50"/>
    <mergeCell ref="H50:I50"/>
    <mergeCell ref="E51:F51"/>
    <mergeCell ref="H51:I51"/>
    <mergeCell ref="E52:F52"/>
    <mergeCell ref="H52:I52"/>
    <mergeCell ref="E47:F47"/>
    <mergeCell ref="H47:I47"/>
    <mergeCell ref="E48:F48"/>
    <mergeCell ref="H48:I48"/>
    <mergeCell ref="E49:F49"/>
    <mergeCell ref="H49:I49"/>
    <mergeCell ref="E44:F44"/>
    <mergeCell ref="H44:I44"/>
    <mergeCell ref="E45:F45"/>
    <mergeCell ref="H45:I45"/>
    <mergeCell ref="E46:F46"/>
    <mergeCell ref="H46:I46"/>
    <mergeCell ref="E41:F41"/>
    <mergeCell ref="H41:I41"/>
    <mergeCell ref="E42:F42"/>
    <mergeCell ref="H42:I42"/>
    <mergeCell ref="E43:F43"/>
    <mergeCell ref="H43:I43"/>
    <mergeCell ref="B36:J36"/>
    <mergeCell ref="E38:F38"/>
    <mergeCell ref="H38:I38"/>
    <mergeCell ref="E39:F39"/>
    <mergeCell ref="H39:I39"/>
    <mergeCell ref="E40:F40"/>
    <mergeCell ref="H40:I40"/>
    <mergeCell ref="B27:G27"/>
    <mergeCell ref="B28:G28"/>
    <mergeCell ref="B29:G29"/>
    <mergeCell ref="B31:G31"/>
    <mergeCell ref="B34:J34"/>
    <mergeCell ref="B35:J35"/>
    <mergeCell ref="B19:G19"/>
    <mergeCell ref="B20:G20"/>
    <mergeCell ref="B21:G21"/>
    <mergeCell ref="B22:G22"/>
    <mergeCell ref="B23:G23"/>
    <mergeCell ref="B26:J26"/>
    <mergeCell ref="B13:G13"/>
    <mergeCell ref="B14:G14"/>
    <mergeCell ref="B15:G15"/>
    <mergeCell ref="B16:G16"/>
    <mergeCell ref="B17:G17"/>
    <mergeCell ref="B18:J18"/>
    <mergeCell ref="B2:J4"/>
    <mergeCell ref="B8:J8"/>
    <mergeCell ref="B9:G9"/>
    <mergeCell ref="B10:G10"/>
    <mergeCell ref="B11:G11"/>
    <mergeCell ref="B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81674-DAFB-4C95-8E2B-21BA6EC11488}">
  <dimension ref="A2:E57"/>
  <sheetViews>
    <sheetView tabSelected="1" workbookViewId="0">
      <selection activeCell="D30" sqref="D30"/>
    </sheetView>
  </sheetViews>
  <sheetFormatPr defaultRowHeight="15" x14ac:dyDescent="0.25"/>
  <cols>
    <col min="1" max="1" width="57" customWidth="1"/>
    <col min="3" max="3" width="17" customWidth="1"/>
    <col min="4" max="4" width="15.140625" customWidth="1"/>
    <col min="5" max="5" width="16" customWidth="1"/>
    <col min="257" max="257" width="57" customWidth="1"/>
    <col min="259" max="259" width="17" customWidth="1"/>
    <col min="260" max="260" width="15.140625" customWidth="1"/>
    <col min="261" max="261" width="16" customWidth="1"/>
    <col min="513" max="513" width="57" customWidth="1"/>
    <col min="515" max="515" width="17" customWidth="1"/>
    <col min="516" max="516" width="15.140625" customWidth="1"/>
    <col min="517" max="517" width="16" customWidth="1"/>
    <col min="769" max="769" width="57" customWidth="1"/>
    <col min="771" max="771" width="17" customWidth="1"/>
    <col min="772" max="772" width="15.140625" customWidth="1"/>
    <col min="773" max="773" width="16" customWidth="1"/>
    <col min="1025" max="1025" width="57" customWidth="1"/>
    <col min="1027" max="1027" width="17" customWidth="1"/>
    <col min="1028" max="1028" width="15.140625" customWidth="1"/>
    <col min="1029" max="1029" width="16" customWidth="1"/>
    <col min="1281" max="1281" width="57" customWidth="1"/>
    <col min="1283" max="1283" width="17" customWidth="1"/>
    <col min="1284" max="1284" width="15.140625" customWidth="1"/>
    <col min="1285" max="1285" width="16" customWidth="1"/>
    <col min="1537" max="1537" width="57" customWidth="1"/>
    <col min="1539" max="1539" width="17" customWidth="1"/>
    <col min="1540" max="1540" width="15.140625" customWidth="1"/>
    <col min="1541" max="1541" width="16" customWidth="1"/>
    <col min="1793" max="1793" width="57" customWidth="1"/>
    <col min="1795" max="1795" width="17" customWidth="1"/>
    <col min="1796" max="1796" width="15.140625" customWidth="1"/>
    <col min="1797" max="1797" width="16" customWidth="1"/>
    <col min="2049" max="2049" width="57" customWidth="1"/>
    <col min="2051" max="2051" width="17" customWidth="1"/>
    <col min="2052" max="2052" width="15.140625" customWidth="1"/>
    <col min="2053" max="2053" width="16" customWidth="1"/>
    <col min="2305" max="2305" width="57" customWidth="1"/>
    <col min="2307" max="2307" width="17" customWidth="1"/>
    <col min="2308" max="2308" width="15.140625" customWidth="1"/>
    <col min="2309" max="2309" width="16" customWidth="1"/>
    <col min="2561" max="2561" width="57" customWidth="1"/>
    <col min="2563" max="2563" width="17" customWidth="1"/>
    <col min="2564" max="2564" width="15.140625" customWidth="1"/>
    <col min="2565" max="2565" width="16" customWidth="1"/>
    <col min="2817" max="2817" width="57" customWidth="1"/>
    <col min="2819" max="2819" width="17" customWidth="1"/>
    <col min="2820" max="2820" width="15.140625" customWidth="1"/>
    <col min="2821" max="2821" width="16" customWidth="1"/>
    <col min="3073" max="3073" width="57" customWidth="1"/>
    <col min="3075" max="3075" width="17" customWidth="1"/>
    <col min="3076" max="3076" width="15.140625" customWidth="1"/>
    <col min="3077" max="3077" width="16" customWidth="1"/>
    <col min="3329" max="3329" width="57" customWidth="1"/>
    <col min="3331" max="3331" width="17" customWidth="1"/>
    <col min="3332" max="3332" width="15.140625" customWidth="1"/>
    <col min="3333" max="3333" width="16" customWidth="1"/>
    <col min="3585" max="3585" width="57" customWidth="1"/>
    <col min="3587" max="3587" width="17" customWidth="1"/>
    <col min="3588" max="3588" width="15.140625" customWidth="1"/>
    <col min="3589" max="3589" width="16" customWidth="1"/>
    <col min="3841" max="3841" width="57" customWidth="1"/>
    <col min="3843" max="3843" width="17" customWidth="1"/>
    <col min="3844" max="3844" width="15.140625" customWidth="1"/>
    <col min="3845" max="3845" width="16" customWidth="1"/>
    <col min="4097" max="4097" width="57" customWidth="1"/>
    <col min="4099" max="4099" width="17" customWidth="1"/>
    <col min="4100" max="4100" width="15.140625" customWidth="1"/>
    <col min="4101" max="4101" width="16" customWidth="1"/>
    <col min="4353" max="4353" width="57" customWidth="1"/>
    <col min="4355" max="4355" width="17" customWidth="1"/>
    <col min="4356" max="4356" width="15.140625" customWidth="1"/>
    <col min="4357" max="4357" width="16" customWidth="1"/>
    <col min="4609" max="4609" width="57" customWidth="1"/>
    <col min="4611" max="4611" width="17" customWidth="1"/>
    <col min="4612" max="4612" width="15.140625" customWidth="1"/>
    <col min="4613" max="4613" width="16" customWidth="1"/>
    <col min="4865" max="4865" width="57" customWidth="1"/>
    <col min="4867" max="4867" width="17" customWidth="1"/>
    <col min="4868" max="4868" width="15.140625" customWidth="1"/>
    <col min="4869" max="4869" width="16" customWidth="1"/>
    <col min="5121" max="5121" width="57" customWidth="1"/>
    <col min="5123" max="5123" width="17" customWidth="1"/>
    <col min="5124" max="5124" width="15.140625" customWidth="1"/>
    <col min="5125" max="5125" width="16" customWidth="1"/>
    <col min="5377" max="5377" width="57" customWidth="1"/>
    <col min="5379" max="5379" width="17" customWidth="1"/>
    <col min="5380" max="5380" width="15.140625" customWidth="1"/>
    <col min="5381" max="5381" width="16" customWidth="1"/>
    <col min="5633" max="5633" width="57" customWidth="1"/>
    <col min="5635" max="5635" width="17" customWidth="1"/>
    <col min="5636" max="5636" width="15.140625" customWidth="1"/>
    <col min="5637" max="5637" width="16" customWidth="1"/>
    <col min="5889" max="5889" width="57" customWidth="1"/>
    <col min="5891" max="5891" width="17" customWidth="1"/>
    <col min="5892" max="5892" width="15.140625" customWidth="1"/>
    <col min="5893" max="5893" width="16" customWidth="1"/>
    <col min="6145" max="6145" width="57" customWidth="1"/>
    <col min="6147" max="6147" width="17" customWidth="1"/>
    <col min="6148" max="6148" width="15.140625" customWidth="1"/>
    <col min="6149" max="6149" width="16" customWidth="1"/>
    <col min="6401" max="6401" width="57" customWidth="1"/>
    <col min="6403" max="6403" width="17" customWidth="1"/>
    <col min="6404" max="6404" width="15.140625" customWidth="1"/>
    <col min="6405" max="6405" width="16" customWidth="1"/>
    <col min="6657" max="6657" width="57" customWidth="1"/>
    <col min="6659" max="6659" width="17" customWidth="1"/>
    <col min="6660" max="6660" width="15.140625" customWidth="1"/>
    <col min="6661" max="6661" width="16" customWidth="1"/>
    <col min="6913" max="6913" width="57" customWidth="1"/>
    <col min="6915" max="6915" width="17" customWidth="1"/>
    <col min="6916" max="6916" width="15.140625" customWidth="1"/>
    <col min="6917" max="6917" width="16" customWidth="1"/>
    <col min="7169" max="7169" width="57" customWidth="1"/>
    <col min="7171" max="7171" width="17" customWidth="1"/>
    <col min="7172" max="7172" width="15.140625" customWidth="1"/>
    <col min="7173" max="7173" width="16" customWidth="1"/>
    <col min="7425" max="7425" width="57" customWidth="1"/>
    <col min="7427" max="7427" width="17" customWidth="1"/>
    <col min="7428" max="7428" width="15.140625" customWidth="1"/>
    <col min="7429" max="7429" width="16" customWidth="1"/>
    <col min="7681" max="7681" width="57" customWidth="1"/>
    <col min="7683" max="7683" width="17" customWidth="1"/>
    <col min="7684" max="7684" width="15.140625" customWidth="1"/>
    <col min="7685" max="7685" width="16" customWidth="1"/>
    <col min="7937" max="7937" width="57" customWidth="1"/>
    <col min="7939" max="7939" width="17" customWidth="1"/>
    <col min="7940" max="7940" width="15.140625" customWidth="1"/>
    <col min="7941" max="7941" width="16" customWidth="1"/>
    <col min="8193" max="8193" width="57" customWidth="1"/>
    <col min="8195" max="8195" width="17" customWidth="1"/>
    <col min="8196" max="8196" width="15.140625" customWidth="1"/>
    <col min="8197" max="8197" width="16" customWidth="1"/>
    <col min="8449" max="8449" width="57" customWidth="1"/>
    <col min="8451" max="8451" width="17" customWidth="1"/>
    <col min="8452" max="8452" width="15.140625" customWidth="1"/>
    <col min="8453" max="8453" width="16" customWidth="1"/>
    <col min="8705" max="8705" width="57" customWidth="1"/>
    <col min="8707" max="8707" width="17" customWidth="1"/>
    <col min="8708" max="8708" width="15.140625" customWidth="1"/>
    <col min="8709" max="8709" width="16" customWidth="1"/>
    <col min="8961" max="8961" width="57" customWidth="1"/>
    <col min="8963" max="8963" width="17" customWidth="1"/>
    <col min="8964" max="8964" width="15.140625" customWidth="1"/>
    <col min="8965" max="8965" width="16" customWidth="1"/>
    <col min="9217" max="9217" width="57" customWidth="1"/>
    <col min="9219" max="9219" width="17" customWidth="1"/>
    <col min="9220" max="9220" width="15.140625" customWidth="1"/>
    <col min="9221" max="9221" width="16" customWidth="1"/>
    <col min="9473" max="9473" width="57" customWidth="1"/>
    <col min="9475" max="9475" width="17" customWidth="1"/>
    <col min="9476" max="9476" width="15.140625" customWidth="1"/>
    <col min="9477" max="9477" width="16" customWidth="1"/>
    <col min="9729" max="9729" width="57" customWidth="1"/>
    <col min="9731" max="9731" width="17" customWidth="1"/>
    <col min="9732" max="9732" width="15.140625" customWidth="1"/>
    <col min="9733" max="9733" width="16" customWidth="1"/>
    <col min="9985" max="9985" width="57" customWidth="1"/>
    <col min="9987" max="9987" width="17" customWidth="1"/>
    <col min="9988" max="9988" width="15.140625" customWidth="1"/>
    <col min="9989" max="9989" width="16" customWidth="1"/>
    <col min="10241" max="10241" width="57" customWidth="1"/>
    <col min="10243" max="10243" width="17" customWidth="1"/>
    <col min="10244" max="10244" width="15.140625" customWidth="1"/>
    <col min="10245" max="10245" width="16" customWidth="1"/>
    <col min="10497" max="10497" width="57" customWidth="1"/>
    <col min="10499" max="10499" width="17" customWidth="1"/>
    <col min="10500" max="10500" width="15.140625" customWidth="1"/>
    <col min="10501" max="10501" width="16" customWidth="1"/>
    <col min="10753" max="10753" width="57" customWidth="1"/>
    <col min="10755" max="10755" width="17" customWidth="1"/>
    <col min="10756" max="10756" width="15.140625" customWidth="1"/>
    <col min="10757" max="10757" width="16" customWidth="1"/>
    <col min="11009" max="11009" width="57" customWidth="1"/>
    <col min="11011" max="11011" width="17" customWidth="1"/>
    <col min="11012" max="11012" width="15.140625" customWidth="1"/>
    <col min="11013" max="11013" width="16" customWidth="1"/>
    <col min="11265" max="11265" width="57" customWidth="1"/>
    <col min="11267" max="11267" width="17" customWidth="1"/>
    <col min="11268" max="11268" width="15.140625" customWidth="1"/>
    <col min="11269" max="11269" width="16" customWidth="1"/>
    <col min="11521" max="11521" width="57" customWidth="1"/>
    <col min="11523" max="11523" width="17" customWidth="1"/>
    <col min="11524" max="11524" width="15.140625" customWidth="1"/>
    <col min="11525" max="11525" width="16" customWidth="1"/>
    <col min="11777" max="11777" width="57" customWidth="1"/>
    <col min="11779" max="11779" width="17" customWidth="1"/>
    <col min="11780" max="11780" width="15.140625" customWidth="1"/>
    <col min="11781" max="11781" width="16" customWidth="1"/>
    <col min="12033" max="12033" width="57" customWidth="1"/>
    <col min="12035" max="12035" width="17" customWidth="1"/>
    <col min="12036" max="12036" width="15.140625" customWidth="1"/>
    <col min="12037" max="12037" width="16" customWidth="1"/>
    <col min="12289" max="12289" width="57" customWidth="1"/>
    <col min="12291" max="12291" width="17" customWidth="1"/>
    <col min="12292" max="12292" width="15.140625" customWidth="1"/>
    <col min="12293" max="12293" width="16" customWidth="1"/>
    <col min="12545" max="12545" width="57" customWidth="1"/>
    <col min="12547" max="12547" width="17" customWidth="1"/>
    <col min="12548" max="12548" width="15.140625" customWidth="1"/>
    <col min="12549" max="12549" width="16" customWidth="1"/>
    <col min="12801" max="12801" width="57" customWidth="1"/>
    <col min="12803" max="12803" width="17" customWidth="1"/>
    <col min="12804" max="12804" width="15.140625" customWidth="1"/>
    <col min="12805" max="12805" width="16" customWidth="1"/>
    <col min="13057" max="13057" width="57" customWidth="1"/>
    <col min="13059" max="13059" width="17" customWidth="1"/>
    <col min="13060" max="13060" width="15.140625" customWidth="1"/>
    <col min="13061" max="13061" width="16" customWidth="1"/>
    <col min="13313" max="13313" width="57" customWidth="1"/>
    <col min="13315" max="13315" width="17" customWidth="1"/>
    <col min="13316" max="13316" width="15.140625" customWidth="1"/>
    <col min="13317" max="13317" width="16" customWidth="1"/>
    <col min="13569" max="13569" width="57" customWidth="1"/>
    <col min="13571" max="13571" width="17" customWidth="1"/>
    <col min="13572" max="13572" width="15.140625" customWidth="1"/>
    <col min="13573" max="13573" width="16" customWidth="1"/>
    <col min="13825" max="13825" width="57" customWidth="1"/>
    <col min="13827" max="13827" width="17" customWidth="1"/>
    <col min="13828" max="13828" width="15.140625" customWidth="1"/>
    <col min="13829" max="13829" width="16" customWidth="1"/>
    <col min="14081" max="14081" width="57" customWidth="1"/>
    <col min="14083" max="14083" width="17" customWidth="1"/>
    <col min="14084" max="14084" width="15.140625" customWidth="1"/>
    <col min="14085" max="14085" width="16" customWidth="1"/>
    <col min="14337" max="14337" width="57" customWidth="1"/>
    <col min="14339" max="14339" width="17" customWidth="1"/>
    <col min="14340" max="14340" width="15.140625" customWidth="1"/>
    <col min="14341" max="14341" width="16" customWidth="1"/>
    <col min="14593" max="14593" width="57" customWidth="1"/>
    <col min="14595" max="14595" width="17" customWidth="1"/>
    <col min="14596" max="14596" width="15.140625" customWidth="1"/>
    <col min="14597" max="14597" width="16" customWidth="1"/>
    <col min="14849" max="14849" width="57" customWidth="1"/>
    <col min="14851" max="14851" width="17" customWidth="1"/>
    <col min="14852" max="14852" width="15.140625" customWidth="1"/>
    <col min="14853" max="14853" width="16" customWidth="1"/>
    <col min="15105" max="15105" width="57" customWidth="1"/>
    <col min="15107" max="15107" width="17" customWidth="1"/>
    <col min="15108" max="15108" width="15.140625" customWidth="1"/>
    <col min="15109" max="15109" width="16" customWidth="1"/>
    <col min="15361" max="15361" width="57" customWidth="1"/>
    <col min="15363" max="15363" width="17" customWidth="1"/>
    <col min="15364" max="15364" width="15.140625" customWidth="1"/>
    <col min="15365" max="15365" width="16" customWidth="1"/>
    <col min="15617" max="15617" width="57" customWidth="1"/>
    <col min="15619" max="15619" width="17" customWidth="1"/>
    <col min="15620" max="15620" width="15.140625" customWidth="1"/>
    <col min="15621" max="15621" width="16" customWidth="1"/>
    <col min="15873" max="15873" width="57" customWidth="1"/>
    <col min="15875" max="15875" width="17" customWidth="1"/>
    <col min="15876" max="15876" width="15.140625" customWidth="1"/>
    <col min="15877" max="15877" width="16" customWidth="1"/>
    <col min="16129" max="16129" width="57" customWidth="1"/>
    <col min="16131" max="16131" width="17" customWidth="1"/>
    <col min="16132" max="16132" width="15.140625" customWidth="1"/>
    <col min="16133" max="16133" width="16" customWidth="1"/>
  </cols>
  <sheetData>
    <row r="2" spans="1:5" ht="18" x14ac:dyDescent="0.25">
      <c r="A2" s="174" t="s">
        <v>86</v>
      </c>
      <c r="B2" s="174"/>
      <c r="C2" s="174"/>
      <c r="D2" s="174"/>
      <c r="E2" s="174"/>
    </row>
    <row r="3" spans="1:5" x14ac:dyDescent="0.25">
      <c r="A3" s="175"/>
      <c r="B3" s="175"/>
      <c r="C3" s="175"/>
      <c r="D3" s="175"/>
      <c r="E3" s="176" t="s">
        <v>87</v>
      </c>
    </row>
    <row r="4" spans="1:5" ht="15.75" thickBot="1" x14ac:dyDescent="0.3">
      <c r="A4" s="175"/>
      <c r="B4" s="175"/>
      <c r="C4" s="175"/>
      <c r="D4" s="175"/>
      <c r="E4" s="175"/>
    </row>
    <row r="5" spans="1:5" ht="46.5" customHeight="1" thickBot="1" x14ac:dyDescent="0.3">
      <c r="A5" s="177" t="s">
        <v>88</v>
      </c>
      <c r="B5" s="178" t="s">
        <v>89</v>
      </c>
      <c r="C5" s="179" t="s">
        <v>90</v>
      </c>
      <c r="D5" s="178" t="s">
        <v>91</v>
      </c>
      <c r="E5" s="180" t="s">
        <v>92</v>
      </c>
    </row>
    <row r="6" spans="1:5" ht="15.75" thickTop="1" x14ac:dyDescent="0.25">
      <c r="A6" s="181" t="s">
        <v>93</v>
      </c>
      <c r="B6" s="182" t="s">
        <v>94</v>
      </c>
      <c r="C6" s="183">
        <v>0</v>
      </c>
      <c r="D6" s="184">
        <v>0</v>
      </c>
      <c r="E6" s="185">
        <f>C6+D6</f>
        <v>0</v>
      </c>
    </row>
    <row r="7" spans="1:5" x14ac:dyDescent="0.25">
      <c r="A7" s="186" t="s">
        <v>95</v>
      </c>
      <c r="B7" s="187" t="s">
        <v>96</v>
      </c>
      <c r="C7" s="188">
        <v>0</v>
      </c>
      <c r="D7" s="189">
        <v>0</v>
      </c>
      <c r="E7" s="189">
        <f>C7+D7</f>
        <v>0</v>
      </c>
    </row>
    <row r="8" spans="1:5" x14ac:dyDescent="0.25">
      <c r="A8" s="186" t="s">
        <v>97</v>
      </c>
      <c r="B8" s="187" t="s">
        <v>98</v>
      </c>
      <c r="C8" s="188">
        <f>'[1]JLP(R)FP-Ril 4.razina '!B10</f>
        <v>722381</v>
      </c>
      <c r="D8" s="189">
        <f>'[1]JLP(R)FP-Ril 4.razina '!C10</f>
        <v>0</v>
      </c>
      <c r="E8" s="189">
        <f>C8+D8</f>
        <v>722381</v>
      </c>
    </row>
    <row r="9" spans="1:5" x14ac:dyDescent="0.25">
      <c r="A9" s="186" t="s">
        <v>99</v>
      </c>
      <c r="B9" s="187" t="s">
        <v>98</v>
      </c>
      <c r="C9" s="188">
        <f>'[1]JLP(R)FP-Ril 4.razina '!B14</f>
        <v>1327</v>
      </c>
      <c r="D9" s="189">
        <v>0</v>
      </c>
      <c r="E9" s="189">
        <f t="shared" ref="E9:E16" si="0">C9+D9</f>
        <v>1327</v>
      </c>
    </row>
    <row r="10" spans="1:5" x14ac:dyDescent="0.25">
      <c r="A10" s="186" t="s">
        <v>100</v>
      </c>
      <c r="B10" s="187" t="s">
        <v>98</v>
      </c>
      <c r="C10" s="188">
        <v>0</v>
      </c>
      <c r="D10" s="189">
        <v>0</v>
      </c>
      <c r="E10" s="189">
        <f t="shared" si="0"/>
        <v>0</v>
      </c>
    </row>
    <row r="11" spans="1:5" x14ac:dyDescent="0.25">
      <c r="A11" s="186" t="s">
        <v>101</v>
      </c>
      <c r="B11" s="187" t="s">
        <v>102</v>
      </c>
      <c r="C11" s="188">
        <v>0</v>
      </c>
      <c r="D11" s="189">
        <v>0</v>
      </c>
      <c r="E11" s="189">
        <f t="shared" si="0"/>
        <v>0</v>
      </c>
    </row>
    <row r="12" spans="1:5" x14ac:dyDescent="0.25">
      <c r="A12" s="190" t="s">
        <v>103</v>
      </c>
      <c r="B12" s="191">
        <v>641</v>
      </c>
      <c r="C12" s="192">
        <f>'[1]JLP(R)FP-Ril 4.razina '!B11</f>
        <v>40</v>
      </c>
      <c r="D12" s="192">
        <v>0</v>
      </c>
      <c r="E12" s="192">
        <f t="shared" si="0"/>
        <v>40</v>
      </c>
    </row>
    <row r="13" spans="1:5" x14ac:dyDescent="0.25">
      <c r="A13" s="193" t="s">
        <v>104</v>
      </c>
      <c r="B13" s="194">
        <v>652</v>
      </c>
      <c r="C13" s="195">
        <f>'[1]JLP(R)FP-Ril 4.razina '!B12</f>
        <v>34375</v>
      </c>
      <c r="D13" s="195">
        <v>0</v>
      </c>
      <c r="E13" s="192">
        <f t="shared" si="0"/>
        <v>34375</v>
      </c>
    </row>
    <row r="14" spans="1:5" x14ac:dyDescent="0.25">
      <c r="A14" s="193" t="s">
        <v>105</v>
      </c>
      <c r="B14" s="194">
        <v>661</v>
      </c>
      <c r="C14" s="195">
        <v>0</v>
      </c>
      <c r="D14" s="195">
        <v>0</v>
      </c>
      <c r="E14" s="192">
        <f t="shared" si="0"/>
        <v>0</v>
      </c>
    </row>
    <row r="15" spans="1:5" x14ac:dyDescent="0.25">
      <c r="A15" s="193" t="s">
        <v>106</v>
      </c>
      <c r="B15" s="194">
        <v>663</v>
      </c>
      <c r="C15" s="195">
        <f>'[1]JLP(R)FP-Ril 4.razina '!B13</f>
        <v>1991</v>
      </c>
      <c r="D15" s="195">
        <f>'[1]JLP(R)FP-Ril 4.razina '!C13</f>
        <v>0</v>
      </c>
      <c r="E15" s="192">
        <f t="shared" si="0"/>
        <v>1991</v>
      </c>
    </row>
    <row r="16" spans="1:5" ht="15.75" x14ac:dyDescent="0.25">
      <c r="A16" s="196" t="s">
        <v>107</v>
      </c>
      <c r="B16" s="197">
        <v>671</v>
      </c>
      <c r="C16" s="198">
        <f>'[1]JLP(R)FP-Ril 4.razina '!B9</f>
        <v>54682</v>
      </c>
      <c r="D16" s="199">
        <v>0</v>
      </c>
      <c r="E16" s="200">
        <f t="shared" si="0"/>
        <v>54682</v>
      </c>
    </row>
    <row r="17" spans="1:5" x14ac:dyDescent="0.25">
      <c r="A17" s="201" t="s">
        <v>108</v>
      </c>
      <c r="B17" s="202">
        <v>67</v>
      </c>
      <c r="C17" s="203">
        <f>SUM(C16:C16)</f>
        <v>54682</v>
      </c>
      <c r="D17" s="195">
        <v>0</v>
      </c>
      <c r="E17" s="192">
        <f>SUM(E16:E16)</f>
        <v>54682</v>
      </c>
    </row>
    <row r="18" spans="1:5" ht="15.75" thickBot="1" x14ac:dyDescent="0.3">
      <c r="A18" s="204" t="s">
        <v>109</v>
      </c>
      <c r="B18" s="205">
        <v>6</v>
      </c>
      <c r="C18" s="206">
        <f>SUM(C7:C16)</f>
        <v>814796</v>
      </c>
      <c r="D18" s="206">
        <f>SUM(D7:D16)</f>
        <v>0</v>
      </c>
      <c r="E18" s="206">
        <f>SUM(E6:E16)</f>
        <v>814796</v>
      </c>
    </row>
    <row r="19" spans="1:5" ht="16.5" thickTop="1" thickBot="1" x14ac:dyDescent="0.3">
      <c r="A19" s="207" t="s">
        <v>110</v>
      </c>
      <c r="B19" s="208"/>
      <c r="C19" s="209">
        <f>C18</f>
        <v>814796</v>
      </c>
      <c r="D19" s="209">
        <f>D18</f>
        <v>0</v>
      </c>
      <c r="E19" s="209">
        <f>E18</f>
        <v>814796</v>
      </c>
    </row>
    <row r="20" spans="1:5" ht="27.75" customHeight="1" x14ac:dyDescent="0.25">
      <c r="A20" s="210" t="s">
        <v>111</v>
      </c>
      <c r="B20" s="211"/>
      <c r="C20" s="212">
        <f>'[1]JLP(R)FP-Ril 4.razina '!B15</f>
        <v>49816</v>
      </c>
      <c r="D20" s="213">
        <f>'[1]JLP(R)FP-Ril 4.razina '!C15</f>
        <v>6614.23</v>
      </c>
      <c r="E20" s="214">
        <f>SUM(C20:D20)</f>
        <v>56430.229999999996</v>
      </c>
    </row>
    <row r="21" spans="1:5" ht="30" customHeight="1" thickBot="1" x14ac:dyDescent="0.3">
      <c r="A21" s="215" t="s">
        <v>112</v>
      </c>
      <c r="B21" s="216"/>
      <c r="C21" s="217">
        <f>C19+C20</f>
        <v>864612</v>
      </c>
      <c r="D21" s="218">
        <v>0</v>
      </c>
      <c r="E21" s="217">
        <f>E19+E20</f>
        <v>871226.23</v>
      </c>
    </row>
    <row r="22" spans="1:5" ht="15.75" thickBot="1" x14ac:dyDescent="0.3">
      <c r="A22" s="219"/>
      <c r="B22" s="220"/>
      <c r="C22" s="221"/>
      <c r="D22" s="221"/>
      <c r="E22" s="221"/>
    </row>
    <row r="23" spans="1:5" ht="27" thickBot="1" x14ac:dyDescent="0.3">
      <c r="A23" s="222" t="s">
        <v>113</v>
      </c>
      <c r="B23" s="223" t="s">
        <v>89</v>
      </c>
      <c r="C23" s="224" t="s">
        <v>90</v>
      </c>
      <c r="D23" s="223" t="s">
        <v>91</v>
      </c>
      <c r="E23" s="225" t="s">
        <v>92</v>
      </c>
    </row>
    <row r="24" spans="1:5" ht="17.25" thickTop="1" thickBot="1" x14ac:dyDescent="0.3">
      <c r="A24" s="226" t="s">
        <v>53</v>
      </c>
      <c r="B24" s="227">
        <v>3</v>
      </c>
      <c r="C24" s="228">
        <f>C25+C29+C35</f>
        <v>816966</v>
      </c>
      <c r="D24" s="228">
        <f>D29+D35+D25</f>
        <v>6614.23</v>
      </c>
      <c r="E24" s="229">
        <f>E25+E29+E35</f>
        <v>823580.23</v>
      </c>
    </row>
    <row r="25" spans="1:5" ht="16.5" thickTop="1" thickBot="1" x14ac:dyDescent="0.3">
      <c r="A25" s="230" t="s">
        <v>114</v>
      </c>
      <c r="B25" s="231">
        <v>31</v>
      </c>
      <c r="C25" s="232">
        <f>SUM(C26:C28)</f>
        <v>624818</v>
      </c>
      <c r="D25" s="232">
        <f>SUM(D26:D28)</f>
        <v>0</v>
      </c>
      <c r="E25" s="233">
        <f>SUM(E26:E28)</f>
        <v>624818</v>
      </c>
    </row>
    <row r="26" spans="1:5" ht="15.75" thickTop="1" x14ac:dyDescent="0.25">
      <c r="A26" s="234" t="s">
        <v>115</v>
      </c>
      <c r="B26" s="235">
        <v>311</v>
      </c>
      <c r="C26" s="236">
        <f>'[1]JLP(R)FP-Ril 4.razina '!C43</f>
        <v>485000</v>
      </c>
      <c r="D26" s="237">
        <f>'[1]JLP(R)FP-Ril 4.razina '!E42</f>
        <v>0</v>
      </c>
      <c r="E26" s="238">
        <f>C26+D26</f>
        <v>485000</v>
      </c>
    </row>
    <row r="27" spans="1:5" x14ac:dyDescent="0.25">
      <c r="A27" s="239" t="s">
        <v>116</v>
      </c>
      <c r="B27" s="240">
        <v>312</v>
      </c>
      <c r="C27" s="241">
        <f>'[1]JLP(R)FP-Ril'!C49</f>
        <v>39818</v>
      </c>
      <c r="D27" s="242">
        <f>'[1]JLP(R)FP-Ril 4.razina '!E44</f>
        <v>0</v>
      </c>
      <c r="E27" s="238">
        <f>C27+D27</f>
        <v>39818</v>
      </c>
    </row>
    <row r="28" spans="1:5" x14ac:dyDescent="0.25">
      <c r="A28" s="239" t="s">
        <v>117</v>
      </c>
      <c r="B28" s="240">
        <v>313</v>
      </c>
      <c r="C28" s="241">
        <f>'[1]JLP(R)FP-Ril'!C50</f>
        <v>100000</v>
      </c>
      <c r="D28" s="242">
        <f>'[1]JLP(R)FP-Ril 4.razina '!E46</f>
        <v>0</v>
      </c>
      <c r="E28" s="238">
        <f>C28+D28</f>
        <v>100000</v>
      </c>
    </row>
    <row r="29" spans="1:5" ht="15.75" thickBot="1" x14ac:dyDescent="0.3">
      <c r="A29" s="243" t="s">
        <v>56</v>
      </c>
      <c r="B29" s="244">
        <v>32</v>
      </c>
      <c r="C29" s="245">
        <f>SUM(C30:C34)</f>
        <v>189321</v>
      </c>
      <c r="D29" s="245">
        <f>SUM(D30:D34)</f>
        <v>6614.23</v>
      </c>
      <c r="E29" s="246">
        <f>SUM(E30:E34)</f>
        <v>195935.22999999998</v>
      </c>
    </row>
    <row r="30" spans="1:5" ht="15.75" thickTop="1" x14ac:dyDescent="0.25">
      <c r="A30" s="234" t="s">
        <v>118</v>
      </c>
      <c r="B30" s="247">
        <v>321</v>
      </c>
      <c r="C30" s="238">
        <f>'[1]JLP(R)FP-Ril'!C52</f>
        <v>89647</v>
      </c>
      <c r="D30" s="237">
        <f>'[1]JLP(R)FP-Ril 4.razina '!E49+'[1]JLP(R)FP-Ril 4.razina '!G49+'[1]JLP(R)FP-Ril 4.razina '!I49+'[1]JLP(R)FP-Ril 4.razina '!K49+'[1]JLP(R)FP-Ril 4.razina '!M49+'[1]JLP(R)FP-Ril 4.razina '!P49</f>
        <v>0</v>
      </c>
      <c r="E30" s="238">
        <f>C30+D30</f>
        <v>89647</v>
      </c>
    </row>
    <row r="31" spans="1:5" x14ac:dyDescent="0.25">
      <c r="A31" s="239" t="s">
        <v>119</v>
      </c>
      <c r="B31" s="248">
        <v>322</v>
      </c>
      <c r="C31" s="249">
        <f>'[1]JLP(R)FP-Ril'!C53</f>
        <v>32120</v>
      </c>
      <c r="D31" s="237">
        <f>'[1]JLP(R)FP-Ril 4.razina '!E54+'[1]JLP(R)FP-Ril 4.razina '!G54+'[1]JLP(R)FP-Ril 4.razina '!I54+'[1]JLP(R)FP-Ril 4.razina '!K54+'[1]JLP(R)FP-Ril 4.razina '!M54+'[1]JLP(R)FP-Ril 4.razina '!P54</f>
        <v>0</v>
      </c>
      <c r="E31" s="238">
        <f>C31+D31</f>
        <v>32120</v>
      </c>
    </row>
    <row r="32" spans="1:5" x14ac:dyDescent="0.25">
      <c r="A32" s="239" t="s">
        <v>120</v>
      </c>
      <c r="B32" s="248">
        <v>323</v>
      </c>
      <c r="C32" s="249">
        <f>'[1]JLP(R)FP-Ril'!C54</f>
        <v>57716</v>
      </c>
      <c r="D32" s="242">
        <f>'[1]JLP(R)FP-Ril 4.razina '!E61+'[1]JLP(R)FP-Ril 4.razina '!G61+'[1]JLP(R)FP-Ril 4.razina '!I61+'[1]JLP(R)FP-Ril 4.razina '!K61+'[1]JLP(R)FP-Ril 4.razina '!M61+'[1]JLP(R)FP-Ril 4.razina '!P61</f>
        <v>6614.23</v>
      </c>
      <c r="E32" s="238">
        <f>C32+D32</f>
        <v>64330.229999999996</v>
      </c>
    </row>
    <row r="33" spans="1:5" x14ac:dyDescent="0.25">
      <c r="A33" s="250" t="s">
        <v>121</v>
      </c>
      <c r="B33" s="248">
        <v>324</v>
      </c>
      <c r="C33" s="251">
        <f>'[1]JLP(R)FP-Ril'!C55</f>
        <v>2654</v>
      </c>
      <c r="D33" s="237">
        <f>'[1]JLP(R)FP-Ril 4.razina '!E72+'[1]JLP(R)FP-Ril 4.razina '!G72+'[1]JLP(R)FP-Ril 4.razina '!I72+'[1]JLP(R)FP-Ril 4.razina '!K72+'[1]JLP(R)FP-Ril 4.razina '!M72+'[1]JLP(R)FP-Ril 4.razina '!P72</f>
        <v>0</v>
      </c>
      <c r="E33" s="238">
        <f>C33+D33</f>
        <v>2654</v>
      </c>
    </row>
    <row r="34" spans="1:5" x14ac:dyDescent="0.25">
      <c r="A34" s="239" t="s">
        <v>122</v>
      </c>
      <c r="B34" s="248">
        <v>329</v>
      </c>
      <c r="C34" s="249">
        <f>'[1]JLP(R)FP-Ril'!C56</f>
        <v>7184</v>
      </c>
      <c r="D34" s="237">
        <f>'[1]JLP(R)FP-Ril 4.razina '!E73+'[1]JLP(R)FP-Ril 4.razina '!G73+'[1]JLP(R)FP-Ril 4.razina '!I73+'[1]JLP(R)FP-Ril 4.razina '!K73+'[1]JLP(R)FP-Ril 4.razina '!M73+'[1]JLP(R)FP-Ril 4.razina '!P73</f>
        <v>0</v>
      </c>
      <c r="E34" s="238">
        <f>C34+D34</f>
        <v>7184</v>
      </c>
    </row>
    <row r="35" spans="1:5" ht="15.75" thickBot="1" x14ac:dyDescent="0.3">
      <c r="A35" s="243" t="s">
        <v>59</v>
      </c>
      <c r="B35" s="244">
        <v>34</v>
      </c>
      <c r="C35" s="245">
        <f>C36</f>
        <v>2827</v>
      </c>
      <c r="D35" s="245">
        <f>D36</f>
        <v>0</v>
      </c>
      <c r="E35" s="246">
        <f>E36</f>
        <v>2827</v>
      </c>
    </row>
    <row r="36" spans="1:5" ht="15.75" thickTop="1" x14ac:dyDescent="0.25">
      <c r="A36" s="234" t="s">
        <v>123</v>
      </c>
      <c r="B36" s="252">
        <v>343</v>
      </c>
      <c r="C36" s="236">
        <f>'[1]JLP(R)FP-Ril'!C58</f>
        <v>2827</v>
      </c>
      <c r="D36" s="237">
        <f>'[1]JLP(R)FP-Ril 4.razina '!E80+'[1]JLP(R)FP-Ril 4.razina '!G80+'[1]JLP(R)FP-Ril 4.razina '!I80+'[1]JLP(R)FP-Ril 4.razina '!K80+'[1]JLP(R)FP-Ril 4.razina '!M80+'[1]JLP(R)FP-Ril 4.razina '!P80</f>
        <v>0</v>
      </c>
      <c r="E36" s="238">
        <f>C36+D36</f>
        <v>2827</v>
      </c>
    </row>
    <row r="37" spans="1:5" ht="16.5" thickBot="1" x14ac:dyDescent="0.3">
      <c r="A37" s="253" t="s">
        <v>124</v>
      </c>
      <c r="B37" s="254">
        <v>4</v>
      </c>
      <c r="C37" s="255">
        <f>C38</f>
        <v>47646</v>
      </c>
      <c r="D37" s="255">
        <f>D38</f>
        <v>0</v>
      </c>
      <c r="E37" s="256">
        <f>E38</f>
        <v>47646</v>
      </c>
    </row>
    <row r="38" spans="1:5" ht="16.5" thickTop="1" thickBot="1" x14ac:dyDescent="0.3">
      <c r="A38" s="243" t="s">
        <v>125</v>
      </c>
      <c r="B38" s="231">
        <v>42</v>
      </c>
      <c r="C38" s="232">
        <f>SUM(C39:C41)</f>
        <v>47646</v>
      </c>
      <c r="D38" s="232">
        <f>SUM(D39:D41)</f>
        <v>0</v>
      </c>
      <c r="E38" s="233">
        <f>SUM(E39:E41)</f>
        <v>47646</v>
      </c>
    </row>
    <row r="39" spans="1:5" ht="15.75" thickTop="1" x14ac:dyDescent="0.25">
      <c r="A39" s="234" t="s">
        <v>126</v>
      </c>
      <c r="B39" s="247">
        <v>422</v>
      </c>
      <c r="C39" s="238">
        <f>'[1]JLP(R)FP-Ril'!C63</f>
        <v>44328</v>
      </c>
      <c r="D39" s="237">
        <f>'[1]JLP(R)FP-Ril 4.razina '!E85+'[1]JLP(R)FP-Ril 4.razina '!G85+'[1]JLP(R)FP-Ril 4.razina '!I85+'[1]JLP(R)FP-Ril 4.razina '!K85+'[1]JLP(R)FP-Ril 4.razina '!M85+'[1]JLP(R)FP-Ril 4.razina '!P85</f>
        <v>0</v>
      </c>
      <c r="E39" s="238">
        <f>C39+D39</f>
        <v>44328</v>
      </c>
    </row>
    <row r="40" spans="1:5" x14ac:dyDescent="0.25">
      <c r="A40" s="239" t="s">
        <v>127</v>
      </c>
      <c r="B40" s="248">
        <v>424</v>
      </c>
      <c r="C40" s="249">
        <f>'[1]JLP(R)FP-Ril'!C64</f>
        <v>1725</v>
      </c>
      <c r="D40" s="237">
        <f>'[1]JLP(R)FP-Ril 4.razina '!E91+'[1]JLP(R)FP-Ril 4.razina '!G91+'[1]JLP(R)FP-Ril 4.razina '!I91+'[1]JLP(R)FP-Ril 4.razina '!K91+'[1]JLP(R)FP-Ril 4.razina '!M91+'[1]JLP(R)FP-Ril 4.razina '!P91</f>
        <v>0</v>
      </c>
      <c r="E40" s="238">
        <f>C40+D40</f>
        <v>1725</v>
      </c>
    </row>
    <row r="41" spans="1:5" x14ac:dyDescent="0.25">
      <c r="A41" s="239" t="s">
        <v>128</v>
      </c>
      <c r="B41" s="248">
        <v>426</v>
      </c>
      <c r="C41" s="249">
        <f>'[1]JLP(R)FP-Ril'!C65</f>
        <v>1593</v>
      </c>
      <c r="D41" s="237">
        <f>'[1]JLP(R)FP-Ril 4.razina '!E93+'[1]JLP(R)FP-Ril 4.razina '!G93+'[1]JLP(R)FP-Ril 4.razina '!I93+'[1]JLP(R)FP-Ril 4.razina '!K93+'[1]JLP(R)FP-Ril 4.razina '!M93+'[1]JLP(R)FP-Ril 4.razina '!P93</f>
        <v>0</v>
      </c>
      <c r="E41" s="238">
        <f>C41+D41</f>
        <v>1593</v>
      </c>
    </row>
    <row r="42" spans="1:5" x14ac:dyDescent="0.25">
      <c r="A42" s="239"/>
      <c r="B42" s="248"/>
      <c r="C42" s="241"/>
      <c r="D42" s="242"/>
      <c r="E42" s="249"/>
    </row>
    <row r="43" spans="1:5" ht="15.75" thickBot="1" x14ac:dyDescent="0.3">
      <c r="A43" s="257"/>
      <c r="B43" s="258"/>
      <c r="C43" s="259"/>
      <c r="D43" s="260"/>
      <c r="E43" s="261"/>
    </row>
    <row r="44" spans="1:5" ht="24.75" customHeight="1" thickBot="1" x14ac:dyDescent="0.3">
      <c r="A44" s="262" t="s">
        <v>129</v>
      </c>
      <c r="B44" s="263"/>
      <c r="C44" s="264">
        <f>C37+C24</f>
        <v>864612</v>
      </c>
      <c r="D44" s="265">
        <f>D37+D24</f>
        <v>6614.23</v>
      </c>
      <c r="E44" s="264">
        <f>E37+E24</f>
        <v>871226.23</v>
      </c>
    </row>
    <row r="46" spans="1:5" x14ac:dyDescent="0.25">
      <c r="A46" s="266" t="s">
        <v>130</v>
      </c>
      <c r="B46" s="267"/>
      <c r="C46" s="267"/>
      <c r="D46" s="267"/>
      <c r="E46" s="267"/>
    </row>
    <row r="47" spans="1:5" ht="20.25" customHeight="1" x14ac:dyDescent="0.25">
      <c r="A47" s="268"/>
      <c r="B47" s="268"/>
      <c r="C47" s="268"/>
      <c r="D47" s="268"/>
      <c r="E47" s="268"/>
    </row>
    <row r="48" spans="1:5" x14ac:dyDescent="0.25">
      <c r="A48" s="269"/>
      <c r="B48" s="269"/>
      <c r="C48" s="269"/>
      <c r="D48" s="269"/>
      <c r="E48" s="269"/>
    </row>
    <row r="49" spans="1:5" x14ac:dyDescent="0.25">
      <c r="A49" s="175" t="s">
        <v>131</v>
      </c>
      <c r="B49" s="270"/>
      <c r="C49" s="270"/>
      <c r="D49" s="270"/>
      <c r="E49" s="270"/>
    </row>
    <row r="50" spans="1:5" x14ac:dyDescent="0.25">
      <c r="A50" s="175"/>
      <c r="B50" s="175"/>
      <c r="C50" s="175"/>
      <c r="D50" s="175"/>
      <c r="E50" s="271"/>
    </row>
    <row r="51" spans="1:5" x14ac:dyDescent="0.25">
      <c r="A51" s="175"/>
      <c r="B51" s="175"/>
      <c r="C51" s="175"/>
      <c r="D51" s="175"/>
      <c r="E51" s="271"/>
    </row>
    <row r="52" spans="1:5" x14ac:dyDescent="0.25">
      <c r="A52" s="175"/>
      <c r="B52" s="175"/>
      <c r="C52" s="175"/>
      <c r="D52" s="175"/>
      <c r="E52" s="271"/>
    </row>
    <row r="53" spans="1:5" x14ac:dyDescent="0.25">
      <c r="A53" s="175"/>
      <c r="B53" s="175"/>
      <c r="C53" s="175"/>
      <c r="D53" s="175"/>
      <c r="E53" s="271"/>
    </row>
    <row r="54" spans="1:5" x14ac:dyDescent="0.25">
      <c r="A54" s="267" t="s">
        <v>132</v>
      </c>
      <c r="B54" s="175" t="s">
        <v>82</v>
      </c>
      <c r="C54" s="175"/>
      <c r="D54" s="267" t="s">
        <v>133</v>
      </c>
      <c r="E54" s="175"/>
    </row>
    <row r="56" spans="1:5" x14ac:dyDescent="0.25">
      <c r="A56" s="267"/>
      <c r="B56" s="175"/>
      <c r="C56" s="175"/>
      <c r="D56" s="175"/>
      <c r="E56" s="175"/>
    </row>
    <row r="57" spans="1:5" x14ac:dyDescent="0.25">
      <c r="D57" t="s">
        <v>134</v>
      </c>
    </row>
  </sheetData>
  <mergeCells count="3">
    <mergeCell ref="A2:E2"/>
    <mergeCell ref="A47:E47"/>
    <mergeCell ref="A48:E4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OPĆI I POSEBNI DIO PRORAČUNA</vt:lpstr>
      <vt:lpstr>REKAPITULACIJA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</dc:creator>
  <cp:lastModifiedBy>Ivana</cp:lastModifiedBy>
  <dcterms:created xsi:type="dcterms:W3CDTF">2024-03-25T10:13:29Z</dcterms:created>
  <dcterms:modified xsi:type="dcterms:W3CDTF">2024-03-25T10:16:49Z</dcterms:modified>
</cp:coreProperties>
</file>