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7"/>
  </bookViews>
  <sheets>
    <sheet name="ŠKOLA" sheetId="1" r:id="rId1"/>
    <sheet name="ŠKOLA- vlastiti" sheetId="2" r:id="rId2"/>
    <sheet name="ŠKOLA- donacija" sheetId="3" r:id="rId3"/>
    <sheet name="ŠKOLA- preneseni višak" sheetId="4" r:id="rId4"/>
    <sheet name="GRAD" sheetId="5" r:id="rId5"/>
    <sheet name="MINISTARSTVO" sheetId="6" r:id="rId6"/>
    <sheet name="UKUPNO-SVI" sheetId="7" r:id="rId7"/>
    <sheet name="UTVRĐIVANJE REZULTATA" sheetId="8" r:id="rId8"/>
  </sheets>
  <definedNames/>
  <calcPr fullCalcOnLoad="1"/>
</workbook>
</file>

<file path=xl/sharedStrings.xml><?xml version="1.0" encoding="utf-8"?>
<sst xmlns="http://schemas.openxmlformats.org/spreadsheetml/2006/main" count="426" uniqueCount="99">
  <si>
    <t>PRIHODI:</t>
  </si>
  <si>
    <t>RASHODI:</t>
  </si>
  <si>
    <t>OSTALI NESPOMENUTI RASH.POSLOV.</t>
  </si>
  <si>
    <t>POSTROJENJA I OPREMA</t>
  </si>
  <si>
    <t>OSTALI NESPOMENUTI RASHODI POSLOVANJA</t>
  </si>
  <si>
    <t>RASHODI ZA USLUGE</t>
  </si>
  <si>
    <t>MATERIJALNI RASHODI</t>
  </si>
  <si>
    <t>RASHODI POSLOVANJA</t>
  </si>
  <si>
    <t>UKUPNI RASHODI:</t>
  </si>
  <si>
    <t xml:space="preserve"> </t>
  </si>
  <si>
    <t>RASH.ZA NAB.PROIZV.DUGOTR.IMOV.</t>
  </si>
  <si>
    <t>RASH.ZA NABAVU NEFINANC.IMOV.</t>
  </si>
  <si>
    <t>GLAZBENI INSTRUMENTI I OPREMA</t>
  </si>
  <si>
    <t>BELI MANASTIR</t>
  </si>
  <si>
    <t>KAMATA PO VIĐENJU</t>
  </si>
  <si>
    <t>UKUPNO</t>
  </si>
  <si>
    <t>PRIHODI PO POSEBNIM PROPISIMA-PARITICIPACIJA</t>
  </si>
  <si>
    <t>INTELEKTUALNE I OSOBNE USLUGE</t>
  </si>
  <si>
    <t>Ivana Vrhar</t>
  </si>
  <si>
    <t>NAKNADE TROŠKOVA ZAPOSLENIMA</t>
  </si>
  <si>
    <t>RASHODI ZA MATERIJAL I ENERGIJU</t>
  </si>
  <si>
    <t>GRAD BELI MANASTIR</t>
  </si>
  <si>
    <t>RASHODI ZA ZAPOSLENE</t>
  </si>
  <si>
    <t>OSTALI RASHODI ZA ZAPOSLENE</t>
  </si>
  <si>
    <t>SLUŽBENA PUTOVANJA</t>
  </si>
  <si>
    <t>STRUČNO USAVRŠAVANJE ZAPOSLENIKA</t>
  </si>
  <si>
    <t>UREDSKI MAT, I OST. MAT.RASH.</t>
  </si>
  <si>
    <t>ENERGIJA</t>
  </si>
  <si>
    <t>MAT. I DIJEL. ZA TEK. I INVEST. ODRŽA.</t>
  </si>
  <si>
    <t>SITAN INVENTAR</t>
  </si>
  <si>
    <t>SLUŽBENA,RADNA I ZAŠTITNA ODJEĆA I OBUĆA</t>
  </si>
  <si>
    <t>USLUGE TELEFONA I POŠTE</t>
  </si>
  <si>
    <t>USLUGE TEK. I INVEST. ODRŽAVANJA</t>
  </si>
  <si>
    <t>USLUGE PROMIDŽBE I INFORMIRANJA</t>
  </si>
  <si>
    <t>KOMUNALNE USLUGE</t>
  </si>
  <si>
    <t>RAČUNALNE USLUGE</t>
  </si>
  <si>
    <t>OSTALE USLUGE</t>
  </si>
  <si>
    <t>POSLOVANJA</t>
  </si>
  <si>
    <t>REPREZENTACIJA</t>
  </si>
  <si>
    <t>ČLANARINE</t>
  </si>
  <si>
    <t>PRISTOJBE I NAKNADE</t>
  </si>
  <si>
    <t>FINANCIJSKI RASHODI</t>
  </si>
  <si>
    <t>OSTALI FINANCIJSKI RASHODI</t>
  </si>
  <si>
    <t>BANKARSKE USLUGE</t>
  </si>
  <si>
    <t>UREDSKA OPREMA I NAMJEŠTAJ</t>
  </si>
  <si>
    <t>OSTALA OPREMA</t>
  </si>
  <si>
    <t>MINISTARSTVO</t>
  </si>
  <si>
    <t>PLAĆE</t>
  </si>
  <si>
    <t>PLAĆE ZA REDOVAN RAD</t>
  </si>
  <si>
    <t>DOPRINOSI NA PLAĆE</t>
  </si>
  <si>
    <t>DOPRINOSI ZA ZDRAVSTVENO OSIG.</t>
  </si>
  <si>
    <t>UKUPNI PRIHODI:</t>
  </si>
  <si>
    <t>UMJETNIČKA ŠKOLA</t>
  </si>
  <si>
    <t>TELEFONI I OSTALI TELEKOMUNIKACIJSKI UREĐAJI</t>
  </si>
  <si>
    <t>NAKNADA ZA KORIŠTENE PRIVATNOG AUTOMOBILA U SLUŽBENE SVRHE</t>
  </si>
  <si>
    <t>ZDRAVSTVENE I VETERINARSKE USLUGE</t>
  </si>
  <si>
    <t>NAKNADA ZA KORIŠTENJE PRIVATNOG AUTOMOBILA U SLUŽBENE SVRHE</t>
  </si>
  <si>
    <t>NAKNADE ZA PRIJEVOZ</t>
  </si>
  <si>
    <t>Izradila:</t>
  </si>
  <si>
    <t>NAKNADE TROŠKOVA OSOBAMA IZVAN RADNOG ODNOSA</t>
  </si>
  <si>
    <t>ZAKUPNINE I NAJAMNINE</t>
  </si>
  <si>
    <t>OPREMA ZA ODRŽAVANJE I ZAŠTITU</t>
  </si>
  <si>
    <t>RASHODI ZA NABAVU NEPROIZVEDENE DUGOTRAJNE IMOVINE</t>
  </si>
  <si>
    <t>NEMATERIJALNA IMOVINA</t>
  </si>
  <si>
    <t>OSTALA PRAVA</t>
  </si>
  <si>
    <t>NEGATIVNE TEČAJNE RAZLIKE</t>
  </si>
  <si>
    <t>ZATEZNE KAMATE</t>
  </si>
  <si>
    <t>KOMUNIKACIJSKA OPREMA</t>
  </si>
  <si>
    <t>NEMATERIJALNA PROIZVEDENA IMOVINA</t>
  </si>
  <si>
    <t>ULAGANJA U RAČUNALNE PROGRAME</t>
  </si>
  <si>
    <t>GRAD BELI MANASTIR-nefinancijska</t>
  </si>
  <si>
    <t>KNJIGE</t>
  </si>
  <si>
    <t>Umjetnička škola škola Beli Manastir</t>
  </si>
  <si>
    <t>UTVRĐIVANJE REZULTATA PREMA IZVORIMA FINANCIRANJA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</si>
  <si>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</si>
  <si>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</t>
    </r>
  </si>
  <si>
    <t>Opći prihodi i primici</t>
  </si>
  <si>
    <t xml:space="preserve">Donacije </t>
  </si>
  <si>
    <t>Ukupno</t>
  </si>
  <si>
    <t>Oznaka rač.iz                                      računskog plana</t>
  </si>
  <si>
    <t>Ukupni prihodi</t>
  </si>
  <si>
    <t>Ukupno rashodi</t>
  </si>
  <si>
    <t>Višak/manjak</t>
  </si>
  <si>
    <t>M.P.</t>
  </si>
  <si>
    <t>PRIVATNI ISPITI</t>
  </si>
  <si>
    <t>KAPITALNE DONACIJE TRGOVAČKIH DRUŠTAVA</t>
  </si>
  <si>
    <t>ZATEZNE KAMATE IZ OBVEZNIH ODNOSA I DRUGO</t>
  </si>
  <si>
    <t>OSTALI PRIHODI</t>
  </si>
  <si>
    <t>Vlastiti prihodi</t>
  </si>
  <si>
    <t>2022.</t>
  </si>
  <si>
    <t>Ravnateljica</t>
  </si>
  <si>
    <t>Ravnateljica:</t>
  </si>
  <si>
    <t>Zrinka Barić</t>
  </si>
  <si>
    <t>LABORATORIJSKE USLUGE</t>
  </si>
  <si>
    <t>FINANCIJSKO IZVJEŠĆE ZA RAZDOBLJE OD 01.01.2022.-31.12.2022. godine</t>
  </si>
  <si>
    <t>PRENESENI VIŠAK</t>
  </si>
  <si>
    <t>PENESENI VIŠAK</t>
  </si>
  <si>
    <t>Pomoći MZO, AOO</t>
  </si>
  <si>
    <t xml:space="preserve">Prihodi za posebne namjene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</si>
</sst>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4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4" fontId="43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0" fontId="5" fillId="33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7" fillId="1" borderId="14" xfId="0" applyFont="1" applyFill="1" applyBorder="1" applyAlignment="1">
      <alignment horizontal="center"/>
    </xf>
    <xf numFmtId="0" fontId="7" fillId="1" borderId="15" xfId="0" applyFont="1" applyFill="1" applyBorder="1" applyAlignment="1">
      <alignment horizontal="right" vertical="center" wrapText="1"/>
    </xf>
    <xf numFmtId="0" fontId="7" fillId="1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4" fontId="9" fillId="0" borderId="12" xfId="0" applyNumberFormat="1" applyFont="1" applyFill="1" applyBorder="1" applyAlignment="1">
      <alignment/>
    </xf>
    <xf numFmtId="4" fontId="9" fillId="35" borderId="12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 wrapText="1"/>
    </xf>
    <xf numFmtId="4" fontId="9" fillId="0" borderId="19" xfId="0" applyNumberFormat="1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0" fontId="11" fillId="35" borderId="0" xfId="0" applyFont="1" applyFill="1" applyAlignment="1">
      <alignment wrapText="1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35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 wrapText="1"/>
    </xf>
    <xf numFmtId="3" fontId="9" fillId="35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2" fillId="35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0" fontId="6" fillId="0" borderId="24" xfId="0" applyFont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zoomScalePageLayoutView="0" workbookViewId="0" topLeftCell="A55">
      <selection activeCell="F85" sqref="F85"/>
    </sheetView>
  </sheetViews>
  <sheetFormatPr defaultColWidth="9.140625" defaultRowHeight="15"/>
  <cols>
    <col min="4" max="4" width="9.57421875" style="0" customWidth="1"/>
    <col min="5" max="5" width="20.7109375" style="0" customWidth="1"/>
    <col min="6" max="6" width="23.00390625" style="0" customWidth="1"/>
    <col min="7" max="7" width="15.57421875" style="0" customWidth="1"/>
  </cols>
  <sheetData>
    <row r="2" ht="15">
      <c r="A2" t="s">
        <v>52</v>
      </c>
    </row>
    <row r="3" ht="15">
      <c r="A3" t="s">
        <v>13</v>
      </c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3" ht="15">
      <c r="A7" s="2"/>
      <c r="B7" s="2" t="s">
        <v>94</v>
      </c>
      <c r="C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ht="21">
      <c r="B10" s="4" t="s">
        <v>0</v>
      </c>
    </row>
    <row r="12" spans="1:7" ht="15">
      <c r="A12" s="8">
        <v>6526</v>
      </c>
      <c r="B12" s="2" t="s">
        <v>16</v>
      </c>
      <c r="C12" s="8"/>
      <c r="D12" s="8"/>
      <c r="E12" s="8"/>
      <c r="F12" s="8"/>
      <c r="G12" s="6">
        <v>200400</v>
      </c>
    </row>
    <row r="13" spans="1:7" ht="15">
      <c r="A13" s="2">
        <v>6526</v>
      </c>
      <c r="B13" s="2" t="s">
        <v>84</v>
      </c>
      <c r="C13" s="8"/>
      <c r="D13" s="8"/>
      <c r="E13" s="8"/>
      <c r="F13" s="8"/>
      <c r="G13" s="6">
        <v>0</v>
      </c>
    </row>
    <row r="14" spans="1:7" ht="15">
      <c r="A14" s="11"/>
      <c r="B14" s="12" t="s">
        <v>15</v>
      </c>
      <c r="C14" s="18"/>
      <c r="D14" s="18"/>
      <c r="E14" s="14"/>
      <c r="F14" s="14"/>
      <c r="G14" s="13">
        <f>SUM(G12:G13)</f>
        <v>200400</v>
      </c>
    </row>
    <row r="15" spans="1:7" ht="15">
      <c r="A15" s="2"/>
      <c r="B15" s="2"/>
      <c r="E15" s="3"/>
      <c r="F15" s="3"/>
      <c r="G15" s="1"/>
    </row>
    <row r="16" spans="1:6" ht="15">
      <c r="A16" s="2"/>
      <c r="B16" s="2"/>
      <c r="E16" s="3"/>
      <c r="F16" s="3"/>
    </row>
    <row r="17" ht="21">
      <c r="B17" s="4" t="s">
        <v>1</v>
      </c>
    </row>
    <row r="18" ht="21">
      <c r="B18" s="4"/>
    </row>
    <row r="19" spans="1:7" ht="15">
      <c r="A19" s="2">
        <v>3</v>
      </c>
      <c r="B19" s="2" t="s">
        <v>7</v>
      </c>
      <c r="C19" s="2"/>
      <c r="D19" s="2"/>
      <c r="G19" s="3">
        <f>G20+G48</f>
        <v>57109.81</v>
      </c>
    </row>
    <row r="20" spans="1:7" ht="15">
      <c r="A20" s="2">
        <v>32</v>
      </c>
      <c r="B20" s="2" t="s">
        <v>6</v>
      </c>
      <c r="C20" s="2"/>
      <c r="D20" s="2"/>
      <c r="G20" s="3">
        <f>G21+G25+G31+G43+G41</f>
        <v>57109.81</v>
      </c>
    </row>
    <row r="21" spans="1:8" ht="15">
      <c r="A21" s="2">
        <v>321</v>
      </c>
      <c r="B21" s="2" t="s">
        <v>19</v>
      </c>
      <c r="C21" s="2"/>
      <c r="D21" s="2"/>
      <c r="E21" s="2"/>
      <c r="F21" s="2"/>
      <c r="G21" s="3">
        <f>SUM(G22:G24)</f>
        <v>992</v>
      </c>
      <c r="H21" s="2"/>
    </row>
    <row r="22" spans="1:7" ht="15">
      <c r="A22">
        <v>3211</v>
      </c>
      <c r="B22" t="s">
        <v>24</v>
      </c>
      <c r="G22" s="1">
        <v>612</v>
      </c>
    </row>
    <row r="23" spans="1:7" ht="15">
      <c r="A23">
        <v>3213</v>
      </c>
      <c r="B23" t="s">
        <v>25</v>
      </c>
      <c r="G23" s="1">
        <v>380</v>
      </c>
    </row>
    <row r="24" spans="1:8" ht="15">
      <c r="A24" s="9">
        <v>3214</v>
      </c>
      <c r="B24" s="9" t="s">
        <v>54</v>
      </c>
      <c r="C24" s="5"/>
      <c r="D24" s="5"/>
      <c r="E24" s="5"/>
      <c r="F24" s="5"/>
      <c r="G24" s="1">
        <v>0</v>
      </c>
      <c r="H24" s="5"/>
    </row>
    <row r="25" spans="1:8" ht="15">
      <c r="A25" s="2">
        <v>322</v>
      </c>
      <c r="B25" s="2" t="s">
        <v>20</v>
      </c>
      <c r="C25" s="2"/>
      <c r="D25" s="2"/>
      <c r="E25" s="2"/>
      <c r="F25" s="2"/>
      <c r="G25" s="3">
        <f>SUM(G26:G30)</f>
        <v>191.45</v>
      </c>
      <c r="H25" s="2"/>
    </row>
    <row r="26" spans="1:7" ht="15">
      <c r="A26">
        <v>3221</v>
      </c>
      <c r="B26" t="s">
        <v>26</v>
      </c>
      <c r="G26" s="1">
        <v>191.45</v>
      </c>
    </row>
    <row r="27" spans="1:7" ht="15">
      <c r="A27">
        <v>3223</v>
      </c>
      <c r="B27" t="s">
        <v>27</v>
      </c>
      <c r="G27" s="1">
        <v>0</v>
      </c>
    </row>
    <row r="28" spans="1:7" ht="15">
      <c r="A28">
        <v>3224</v>
      </c>
      <c r="B28" t="s">
        <v>28</v>
      </c>
      <c r="G28" s="1">
        <v>0</v>
      </c>
    </row>
    <row r="29" spans="1:7" ht="15">
      <c r="A29">
        <v>3225</v>
      </c>
      <c r="B29" t="s">
        <v>29</v>
      </c>
      <c r="G29" s="1">
        <v>0</v>
      </c>
    </row>
    <row r="30" spans="1:7" ht="15">
      <c r="A30">
        <v>3227</v>
      </c>
      <c r="B30" t="s">
        <v>30</v>
      </c>
      <c r="G30" s="1">
        <v>0</v>
      </c>
    </row>
    <row r="31" spans="1:7" ht="15">
      <c r="A31" s="2">
        <v>323</v>
      </c>
      <c r="B31" s="2" t="s">
        <v>5</v>
      </c>
      <c r="C31" s="2"/>
      <c r="G31" s="3">
        <f>SUM(G32:G40)</f>
        <v>47472.46</v>
      </c>
    </row>
    <row r="32" spans="1:7" ht="15">
      <c r="A32">
        <v>3231</v>
      </c>
      <c r="B32" t="s">
        <v>31</v>
      </c>
      <c r="G32" s="1">
        <v>0</v>
      </c>
    </row>
    <row r="33" spans="1:7" ht="15">
      <c r="A33">
        <v>3232</v>
      </c>
      <c r="B33" t="s">
        <v>32</v>
      </c>
      <c r="G33" s="1">
        <v>8710</v>
      </c>
    </row>
    <row r="34" spans="1:7" ht="15">
      <c r="A34">
        <v>3233</v>
      </c>
      <c r="B34" t="s">
        <v>33</v>
      </c>
      <c r="G34" s="1">
        <v>0</v>
      </c>
    </row>
    <row r="35" spans="1:7" ht="15">
      <c r="A35">
        <v>3234</v>
      </c>
      <c r="B35" t="s">
        <v>34</v>
      </c>
      <c r="G35" s="1">
        <v>1038.18</v>
      </c>
    </row>
    <row r="36" spans="1:7" ht="15">
      <c r="A36">
        <v>3235</v>
      </c>
      <c r="B36" t="s">
        <v>60</v>
      </c>
      <c r="G36" s="1">
        <v>0</v>
      </c>
    </row>
    <row r="37" spans="1:7" ht="15">
      <c r="A37">
        <v>3236</v>
      </c>
      <c r="B37" t="s">
        <v>55</v>
      </c>
      <c r="G37" s="1">
        <v>0</v>
      </c>
    </row>
    <row r="38" spans="1:7" ht="15">
      <c r="A38">
        <v>3237</v>
      </c>
      <c r="B38" t="s">
        <v>17</v>
      </c>
      <c r="G38" s="1">
        <v>34864.89</v>
      </c>
    </row>
    <row r="39" spans="1:7" ht="15">
      <c r="A39">
        <v>3238</v>
      </c>
      <c r="B39" t="s">
        <v>35</v>
      </c>
      <c r="G39" s="1">
        <v>335.64</v>
      </c>
    </row>
    <row r="40" spans="1:7" ht="15">
      <c r="A40">
        <v>3239</v>
      </c>
      <c r="B40" t="s">
        <v>36</v>
      </c>
      <c r="G40" s="1">
        <v>2523.75</v>
      </c>
    </row>
    <row r="41" spans="1:7" ht="15">
      <c r="A41" s="2">
        <v>324</v>
      </c>
      <c r="B41" s="2" t="s">
        <v>59</v>
      </c>
      <c r="C41" s="8"/>
      <c r="D41" s="8"/>
      <c r="E41" s="8"/>
      <c r="F41" s="8"/>
      <c r="G41" s="6">
        <f>G42</f>
        <v>8453.9</v>
      </c>
    </row>
    <row r="42" spans="1:7" ht="15">
      <c r="A42" s="9">
        <v>3241</v>
      </c>
      <c r="B42" s="9" t="s">
        <v>59</v>
      </c>
      <c r="C42" s="5"/>
      <c r="D42" s="5"/>
      <c r="E42" s="5"/>
      <c r="F42" s="5"/>
      <c r="G42" s="1">
        <v>8453.9</v>
      </c>
    </row>
    <row r="43" spans="1:8" ht="15">
      <c r="A43" s="2">
        <v>329</v>
      </c>
      <c r="B43" s="2" t="s">
        <v>4</v>
      </c>
      <c r="C43" s="2"/>
      <c r="D43" s="2"/>
      <c r="E43" s="2" t="s">
        <v>37</v>
      </c>
      <c r="F43" s="2"/>
      <c r="G43" s="3">
        <f>SUM(G44:G47)</f>
        <v>0</v>
      </c>
      <c r="H43" s="2"/>
    </row>
    <row r="44" spans="1:7" ht="15">
      <c r="A44">
        <v>3293</v>
      </c>
      <c r="B44" t="s">
        <v>38</v>
      </c>
      <c r="G44" s="1">
        <v>0</v>
      </c>
    </row>
    <row r="45" spans="1:7" ht="15">
      <c r="A45">
        <v>3294</v>
      </c>
      <c r="B45" t="s">
        <v>39</v>
      </c>
      <c r="G45" s="1">
        <v>0</v>
      </c>
    </row>
    <row r="46" spans="1:7" ht="15">
      <c r="A46">
        <v>3295</v>
      </c>
      <c r="B46" t="s">
        <v>40</v>
      </c>
      <c r="G46" s="1">
        <v>0</v>
      </c>
    </row>
    <row r="47" spans="1:7" ht="15">
      <c r="A47">
        <v>3299</v>
      </c>
      <c r="B47" t="s">
        <v>2</v>
      </c>
      <c r="G47" s="1">
        <v>0</v>
      </c>
    </row>
    <row r="48" spans="1:7" ht="15">
      <c r="A48" s="2">
        <v>34</v>
      </c>
      <c r="B48" s="2" t="s">
        <v>41</v>
      </c>
      <c r="C48" s="2"/>
      <c r="D48" s="2"/>
      <c r="G48" s="3">
        <f>G49</f>
        <v>0</v>
      </c>
    </row>
    <row r="49" spans="1:7" ht="15">
      <c r="A49" s="2">
        <v>343</v>
      </c>
      <c r="B49" s="2" t="s">
        <v>42</v>
      </c>
      <c r="C49" s="2"/>
      <c r="D49" s="2"/>
      <c r="G49" s="3">
        <f>SUM(G50:G52)</f>
        <v>0</v>
      </c>
    </row>
    <row r="50" spans="1:7" ht="15">
      <c r="A50">
        <v>3431</v>
      </c>
      <c r="B50" t="s">
        <v>43</v>
      </c>
      <c r="G50" s="1">
        <v>0</v>
      </c>
    </row>
    <row r="51" spans="1:7" ht="15">
      <c r="A51">
        <v>3432</v>
      </c>
      <c r="B51" t="s">
        <v>65</v>
      </c>
      <c r="G51" s="1">
        <v>0</v>
      </c>
    </row>
    <row r="52" spans="1:7" ht="15">
      <c r="A52">
        <v>3433</v>
      </c>
      <c r="B52" t="s">
        <v>66</v>
      </c>
      <c r="G52" s="1">
        <v>0</v>
      </c>
    </row>
    <row r="53" ht="15">
      <c r="G53" s="1"/>
    </row>
    <row r="54" ht="15">
      <c r="G54" s="1"/>
    </row>
    <row r="55" ht="15">
      <c r="G55" s="1"/>
    </row>
    <row r="56" spans="1:7" ht="15">
      <c r="A56" s="2">
        <v>4</v>
      </c>
      <c r="B56" s="2" t="s">
        <v>11</v>
      </c>
      <c r="C56" s="2"/>
      <c r="D56" s="2"/>
      <c r="E56" s="2"/>
      <c r="F56" s="2"/>
      <c r="G56" s="3">
        <f>G57+G60</f>
        <v>1208.04</v>
      </c>
    </row>
    <row r="57" spans="1:7" ht="15">
      <c r="A57" s="2">
        <v>41</v>
      </c>
      <c r="B57" s="2" t="s">
        <v>62</v>
      </c>
      <c r="C57" s="2"/>
      <c r="D57" s="2"/>
      <c r="E57" s="2"/>
      <c r="F57" s="2"/>
      <c r="G57" s="3">
        <f>G58</f>
        <v>0</v>
      </c>
    </row>
    <row r="58" spans="1:7" ht="15">
      <c r="A58" s="2">
        <v>412</v>
      </c>
      <c r="B58" s="2" t="s">
        <v>63</v>
      </c>
      <c r="C58" s="2"/>
      <c r="D58" s="2"/>
      <c r="E58" s="2"/>
      <c r="F58" s="2"/>
      <c r="G58" s="3">
        <f>G59</f>
        <v>0</v>
      </c>
    </row>
    <row r="59" spans="1:7" ht="15">
      <c r="A59" s="9">
        <v>4124</v>
      </c>
      <c r="B59" s="9" t="s">
        <v>64</v>
      </c>
      <c r="C59" s="9"/>
      <c r="D59" s="9"/>
      <c r="E59" s="9"/>
      <c r="F59" s="9"/>
      <c r="G59" s="10">
        <v>0</v>
      </c>
    </row>
    <row r="60" spans="1:8" ht="15">
      <c r="A60" s="2">
        <v>42</v>
      </c>
      <c r="B60" s="2" t="s">
        <v>10</v>
      </c>
      <c r="C60" s="2"/>
      <c r="D60" s="2"/>
      <c r="E60" s="2"/>
      <c r="F60" s="2"/>
      <c r="G60" s="3">
        <f>G61+G67</f>
        <v>1208.04</v>
      </c>
      <c r="H60" s="2"/>
    </row>
    <row r="61" spans="1:8" ht="15">
      <c r="A61" s="2">
        <v>422</v>
      </c>
      <c r="B61" s="2" t="s">
        <v>3</v>
      </c>
      <c r="C61" s="2"/>
      <c r="D61" s="2"/>
      <c r="E61" s="2"/>
      <c r="F61" s="2"/>
      <c r="G61" s="3">
        <f>SUM(G62:G66)</f>
        <v>828.04</v>
      </c>
      <c r="H61" s="2"/>
    </row>
    <row r="62" spans="1:8" ht="15">
      <c r="A62" s="9">
        <v>4221</v>
      </c>
      <c r="B62" s="9" t="s">
        <v>44</v>
      </c>
      <c r="C62" s="9"/>
      <c r="D62" s="9"/>
      <c r="E62" s="9"/>
      <c r="F62" s="2"/>
      <c r="G62" s="10">
        <v>0</v>
      </c>
      <c r="H62" s="2"/>
    </row>
    <row r="63" spans="1:8" ht="15">
      <c r="A63" s="9">
        <v>4222</v>
      </c>
      <c r="B63" s="9" t="s">
        <v>67</v>
      </c>
      <c r="C63" s="9"/>
      <c r="D63" s="9"/>
      <c r="E63" s="9"/>
      <c r="F63" s="2"/>
      <c r="G63" s="10">
        <v>0</v>
      </c>
      <c r="H63" s="2"/>
    </row>
    <row r="64" spans="1:8" ht="15">
      <c r="A64" s="9">
        <v>4223</v>
      </c>
      <c r="B64" s="9" t="s">
        <v>61</v>
      </c>
      <c r="C64" s="9"/>
      <c r="D64" s="9"/>
      <c r="E64" s="9"/>
      <c r="F64" s="9"/>
      <c r="G64" s="10">
        <v>0</v>
      </c>
      <c r="H64" s="2"/>
    </row>
    <row r="65" spans="1:7" ht="15">
      <c r="A65" s="5">
        <v>4226</v>
      </c>
      <c r="B65" s="5" t="s">
        <v>12</v>
      </c>
      <c r="C65" s="5"/>
      <c r="D65" s="5"/>
      <c r="E65" s="5"/>
      <c r="F65" s="5"/>
      <c r="G65" s="1">
        <v>828.04</v>
      </c>
    </row>
    <row r="66" spans="1:7" ht="15">
      <c r="A66" s="9">
        <v>4227</v>
      </c>
      <c r="B66" s="9" t="s">
        <v>45</v>
      </c>
      <c r="C66" s="5"/>
      <c r="G66" s="1">
        <v>0</v>
      </c>
    </row>
    <row r="67" spans="1:7" s="8" customFormat="1" ht="15">
      <c r="A67" s="2">
        <v>424</v>
      </c>
      <c r="B67" s="2" t="s">
        <v>71</v>
      </c>
      <c r="G67" s="6">
        <f>G68</f>
        <v>380</v>
      </c>
    </row>
    <row r="68" spans="1:7" ht="15">
      <c r="A68" s="9">
        <v>4241</v>
      </c>
      <c r="B68" s="9" t="s">
        <v>71</v>
      </c>
      <c r="C68" s="5"/>
      <c r="G68" s="1">
        <v>380</v>
      </c>
    </row>
    <row r="69" spans="1:7" ht="15">
      <c r="A69" s="11"/>
      <c r="B69" s="12" t="s">
        <v>8</v>
      </c>
      <c r="C69" s="12"/>
      <c r="D69" s="12"/>
      <c r="E69" s="12"/>
      <c r="F69" s="12"/>
      <c r="G69" s="13">
        <f>G56+G19</f>
        <v>58317.85</v>
      </c>
    </row>
    <row r="77" spans="1:7" ht="15">
      <c r="A77" s="5" t="s">
        <v>58</v>
      </c>
      <c r="G77" t="s">
        <v>91</v>
      </c>
    </row>
    <row r="78" spans="1:7" ht="15">
      <c r="A78" t="s">
        <v>18</v>
      </c>
      <c r="F78" s="2"/>
      <c r="G78" t="s">
        <v>92</v>
      </c>
    </row>
    <row r="79" ht="15">
      <c r="F79" s="2"/>
    </row>
    <row r="80" ht="15">
      <c r="F80" s="2"/>
    </row>
    <row r="81" ht="15">
      <c r="F81" s="2"/>
    </row>
    <row r="82" ht="15">
      <c r="F82" s="2"/>
    </row>
    <row r="83" ht="15">
      <c r="G83" s="2"/>
    </row>
  </sheetData>
  <sheetProtection/>
  <printOptions/>
  <pageMargins left="0.7" right="0.7" top="0.75" bottom="0.75" header="0.3" footer="0.3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zoomScalePageLayoutView="0" workbookViewId="0" topLeftCell="A51">
      <selection activeCell="G82" sqref="G82"/>
    </sheetView>
  </sheetViews>
  <sheetFormatPr defaultColWidth="9.140625" defaultRowHeight="15"/>
  <cols>
    <col min="4" max="4" width="9.57421875" style="0" customWidth="1"/>
    <col min="5" max="5" width="20.7109375" style="0" customWidth="1"/>
    <col min="6" max="6" width="23.00390625" style="0" customWidth="1"/>
    <col min="7" max="7" width="15.57421875" style="0" customWidth="1"/>
  </cols>
  <sheetData>
    <row r="2" ht="15">
      <c r="A2" t="s">
        <v>52</v>
      </c>
    </row>
    <row r="3" ht="15">
      <c r="A3" t="s">
        <v>13</v>
      </c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3" ht="15">
      <c r="A7" s="2"/>
      <c r="B7" s="2" t="s">
        <v>94</v>
      </c>
      <c r="C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ht="21">
      <c r="B10" s="4" t="s">
        <v>0</v>
      </c>
    </row>
    <row r="12" spans="1:7" ht="15">
      <c r="A12" s="8">
        <v>6413</v>
      </c>
      <c r="B12" s="2" t="s">
        <v>14</v>
      </c>
      <c r="E12" s="3"/>
      <c r="F12" s="3"/>
      <c r="G12" s="6">
        <v>1.11</v>
      </c>
    </row>
    <row r="13" spans="1:7" ht="15">
      <c r="A13" s="8">
        <v>6414</v>
      </c>
      <c r="B13" s="2" t="s">
        <v>86</v>
      </c>
      <c r="E13" s="3"/>
      <c r="F13" s="3"/>
      <c r="G13" s="2">
        <v>291.97</v>
      </c>
    </row>
    <row r="14" spans="1:7" ht="15">
      <c r="A14" s="8">
        <v>6831</v>
      </c>
      <c r="B14" s="2" t="s">
        <v>87</v>
      </c>
      <c r="E14" s="3"/>
      <c r="F14" s="3"/>
      <c r="G14" s="6">
        <v>220</v>
      </c>
    </row>
    <row r="15" spans="1:7" ht="15">
      <c r="A15" s="11"/>
      <c r="B15" s="12" t="s">
        <v>15</v>
      </c>
      <c r="C15" s="18"/>
      <c r="D15" s="18"/>
      <c r="E15" s="14"/>
      <c r="F15" s="14"/>
      <c r="G15" s="13">
        <f>SUM(G12:G14)</f>
        <v>513.08</v>
      </c>
    </row>
    <row r="16" spans="1:7" ht="15">
      <c r="A16" s="2"/>
      <c r="B16" s="2"/>
      <c r="E16" s="3"/>
      <c r="F16" s="3"/>
      <c r="G16" s="1"/>
    </row>
    <row r="17" spans="1:6" ht="15">
      <c r="A17" s="2"/>
      <c r="B17" s="2"/>
      <c r="E17" s="3"/>
      <c r="F17" s="3"/>
    </row>
    <row r="18" ht="21">
      <c r="B18" s="4" t="s">
        <v>1</v>
      </c>
    </row>
    <row r="19" ht="21">
      <c r="B19" s="4"/>
    </row>
    <row r="20" spans="1:7" ht="15">
      <c r="A20" s="2">
        <v>3</v>
      </c>
      <c r="B20" s="2" t="s">
        <v>7</v>
      </c>
      <c r="C20" s="2"/>
      <c r="D20" s="2"/>
      <c r="G20" s="3">
        <f>G21+G49</f>
        <v>0</v>
      </c>
    </row>
    <row r="21" spans="1:7" ht="15">
      <c r="A21" s="2">
        <v>32</v>
      </c>
      <c r="B21" s="2" t="s">
        <v>6</v>
      </c>
      <c r="C21" s="2"/>
      <c r="D21" s="2"/>
      <c r="G21" s="3">
        <f>G22+G26+G32+G44+G42</f>
        <v>0</v>
      </c>
    </row>
    <row r="22" spans="1:8" ht="15">
      <c r="A22" s="2">
        <v>321</v>
      </c>
      <c r="B22" s="2" t="s">
        <v>19</v>
      </c>
      <c r="C22" s="2"/>
      <c r="D22" s="2"/>
      <c r="E22" s="2"/>
      <c r="F22" s="2"/>
      <c r="G22" s="3">
        <f>SUM(G23:G25)</f>
        <v>0</v>
      </c>
      <c r="H22" s="2"/>
    </row>
    <row r="23" spans="1:7" ht="15">
      <c r="A23">
        <v>3211</v>
      </c>
      <c r="B23" t="s">
        <v>24</v>
      </c>
      <c r="G23" s="1">
        <v>0</v>
      </c>
    </row>
    <row r="24" spans="1:7" ht="15">
      <c r="A24">
        <v>3213</v>
      </c>
      <c r="B24" t="s">
        <v>25</v>
      </c>
      <c r="G24" s="1">
        <v>0</v>
      </c>
    </row>
    <row r="25" spans="1:8" ht="15">
      <c r="A25" s="9">
        <v>3214</v>
      </c>
      <c r="B25" s="9" t="s">
        <v>54</v>
      </c>
      <c r="C25" s="5"/>
      <c r="D25" s="5"/>
      <c r="E25" s="5"/>
      <c r="F25" s="5"/>
      <c r="G25" s="1">
        <v>0</v>
      </c>
      <c r="H25" s="5"/>
    </row>
    <row r="26" spans="1:8" ht="15">
      <c r="A26" s="2">
        <v>322</v>
      </c>
      <c r="B26" s="2" t="s">
        <v>20</v>
      </c>
      <c r="C26" s="2"/>
      <c r="D26" s="2"/>
      <c r="E26" s="2"/>
      <c r="F26" s="2"/>
      <c r="G26" s="3">
        <f>SUM(G27:G31)</f>
        <v>0</v>
      </c>
      <c r="H26" s="2"/>
    </row>
    <row r="27" spans="1:7" ht="15">
      <c r="A27">
        <v>3221</v>
      </c>
      <c r="B27" t="s">
        <v>26</v>
      </c>
      <c r="G27" s="1">
        <v>0</v>
      </c>
    </row>
    <row r="28" spans="1:7" ht="15">
      <c r="A28">
        <v>3223</v>
      </c>
      <c r="B28" t="s">
        <v>27</v>
      </c>
      <c r="G28" s="1">
        <v>0</v>
      </c>
    </row>
    <row r="29" spans="1:7" ht="15">
      <c r="A29">
        <v>3224</v>
      </c>
      <c r="B29" t="s">
        <v>28</v>
      </c>
      <c r="G29" s="1">
        <v>0</v>
      </c>
    </row>
    <row r="30" spans="1:7" ht="15">
      <c r="A30">
        <v>3225</v>
      </c>
      <c r="B30" t="s">
        <v>29</v>
      </c>
      <c r="G30" s="1">
        <v>0</v>
      </c>
    </row>
    <row r="31" spans="1:7" ht="15">
      <c r="A31">
        <v>3227</v>
      </c>
      <c r="B31" t="s">
        <v>30</v>
      </c>
      <c r="G31" s="1">
        <v>0</v>
      </c>
    </row>
    <row r="32" spans="1:7" ht="15">
      <c r="A32" s="2">
        <v>323</v>
      </c>
      <c r="B32" s="2" t="s">
        <v>5</v>
      </c>
      <c r="C32" s="2"/>
      <c r="G32" s="3">
        <f>SUM(G33:G41)</f>
        <v>0</v>
      </c>
    </row>
    <row r="33" spans="1:7" ht="15">
      <c r="A33">
        <v>3231</v>
      </c>
      <c r="B33" t="s">
        <v>31</v>
      </c>
      <c r="G33" s="1">
        <v>0</v>
      </c>
    </row>
    <row r="34" spans="1:7" ht="15">
      <c r="A34">
        <v>3232</v>
      </c>
      <c r="B34" t="s">
        <v>32</v>
      </c>
      <c r="G34" s="1">
        <v>0</v>
      </c>
    </row>
    <row r="35" spans="1:7" ht="15">
      <c r="A35">
        <v>3233</v>
      </c>
      <c r="B35" t="s">
        <v>33</v>
      </c>
      <c r="G35" s="1">
        <v>0</v>
      </c>
    </row>
    <row r="36" spans="1:7" ht="15">
      <c r="A36">
        <v>3234</v>
      </c>
      <c r="B36" t="s">
        <v>34</v>
      </c>
      <c r="G36" s="1">
        <v>0</v>
      </c>
    </row>
    <row r="37" spans="1:7" ht="15">
      <c r="A37">
        <v>3235</v>
      </c>
      <c r="B37" t="s">
        <v>60</v>
      </c>
      <c r="G37" s="1">
        <v>0</v>
      </c>
    </row>
    <row r="38" spans="1:7" ht="15">
      <c r="A38">
        <v>3236</v>
      </c>
      <c r="B38" t="s">
        <v>55</v>
      </c>
      <c r="G38" s="1">
        <v>0</v>
      </c>
    </row>
    <row r="39" spans="1:7" ht="15">
      <c r="A39">
        <v>3237</v>
      </c>
      <c r="B39" t="s">
        <v>17</v>
      </c>
      <c r="G39" s="1">
        <v>0</v>
      </c>
    </row>
    <row r="40" spans="1:7" ht="15">
      <c r="A40">
        <v>3238</v>
      </c>
      <c r="B40" t="s">
        <v>35</v>
      </c>
      <c r="G40" s="1">
        <v>0</v>
      </c>
    </row>
    <row r="41" spans="1:7" ht="15">
      <c r="A41">
        <v>3239</v>
      </c>
      <c r="B41" t="s">
        <v>36</v>
      </c>
      <c r="G41" s="1">
        <v>0</v>
      </c>
    </row>
    <row r="42" spans="1:7" ht="15">
      <c r="A42" s="2">
        <v>324</v>
      </c>
      <c r="B42" s="2" t="s">
        <v>59</v>
      </c>
      <c r="C42" s="8"/>
      <c r="D42" s="8"/>
      <c r="E42" s="8"/>
      <c r="F42" s="8"/>
      <c r="G42" s="6">
        <f>G43</f>
        <v>0</v>
      </c>
    </row>
    <row r="43" spans="1:7" ht="15">
      <c r="A43" s="9">
        <v>3241</v>
      </c>
      <c r="B43" s="9" t="s">
        <v>59</v>
      </c>
      <c r="C43" s="5"/>
      <c r="D43" s="5"/>
      <c r="E43" s="5"/>
      <c r="F43" s="5"/>
      <c r="G43" s="1">
        <v>0</v>
      </c>
    </row>
    <row r="44" spans="1:8" ht="15">
      <c r="A44" s="2">
        <v>329</v>
      </c>
      <c r="B44" s="2" t="s">
        <v>4</v>
      </c>
      <c r="C44" s="2"/>
      <c r="D44" s="2"/>
      <c r="E44" s="2" t="s">
        <v>37</v>
      </c>
      <c r="F44" s="2"/>
      <c r="G44" s="3">
        <f>SUM(G45:G48)</f>
        <v>0</v>
      </c>
      <c r="H44" s="2"/>
    </row>
    <row r="45" spans="1:7" ht="15">
      <c r="A45">
        <v>3293</v>
      </c>
      <c r="B45" t="s">
        <v>38</v>
      </c>
      <c r="G45" s="1">
        <v>0</v>
      </c>
    </row>
    <row r="46" spans="1:7" ht="15">
      <c r="A46">
        <v>3294</v>
      </c>
      <c r="B46" t="s">
        <v>39</v>
      </c>
      <c r="G46" s="1">
        <v>0</v>
      </c>
    </row>
    <row r="47" spans="1:7" ht="15">
      <c r="A47">
        <v>3295</v>
      </c>
      <c r="B47" t="s">
        <v>40</v>
      </c>
      <c r="G47" s="1">
        <v>0</v>
      </c>
    </row>
    <row r="48" spans="1:7" ht="15">
      <c r="A48">
        <v>3299</v>
      </c>
      <c r="B48" t="s">
        <v>2</v>
      </c>
      <c r="G48" s="1">
        <v>0</v>
      </c>
    </row>
    <row r="49" spans="1:7" ht="15">
      <c r="A49" s="2">
        <v>34</v>
      </c>
      <c r="B49" s="2" t="s">
        <v>41</v>
      </c>
      <c r="C49" s="2"/>
      <c r="D49" s="2"/>
      <c r="G49" s="3">
        <f>G50</f>
        <v>0</v>
      </c>
    </row>
    <row r="50" spans="1:7" ht="15">
      <c r="A50" s="2">
        <v>343</v>
      </c>
      <c r="B50" s="2" t="s">
        <v>42</v>
      </c>
      <c r="C50" s="2"/>
      <c r="D50" s="2"/>
      <c r="G50" s="3">
        <f>SUM(G51:G53)</f>
        <v>0</v>
      </c>
    </row>
    <row r="51" spans="1:7" ht="15">
      <c r="A51">
        <v>3431</v>
      </c>
      <c r="B51" t="s">
        <v>43</v>
      </c>
      <c r="G51" s="1">
        <v>0</v>
      </c>
    </row>
    <row r="52" spans="1:7" ht="15">
      <c r="A52">
        <v>3432</v>
      </c>
      <c r="B52" t="s">
        <v>65</v>
      </c>
      <c r="G52" s="1">
        <v>0</v>
      </c>
    </row>
    <row r="53" spans="1:7" ht="15">
      <c r="A53">
        <v>3433</v>
      </c>
      <c r="B53" t="s">
        <v>66</v>
      </c>
      <c r="G53" s="1">
        <v>0</v>
      </c>
    </row>
    <row r="54" ht="15">
      <c r="G54" s="1"/>
    </row>
    <row r="55" ht="15">
      <c r="G55" s="1"/>
    </row>
    <row r="56" ht="15">
      <c r="G56" s="1"/>
    </row>
    <row r="57" spans="1:7" ht="15">
      <c r="A57" s="2">
        <v>4</v>
      </c>
      <c r="B57" s="2" t="s">
        <v>11</v>
      </c>
      <c r="C57" s="2"/>
      <c r="D57" s="2"/>
      <c r="E57" s="2"/>
      <c r="F57" s="2"/>
      <c r="G57" s="3">
        <f>G58+G61</f>
        <v>0</v>
      </c>
    </row>
    <row r="58" spans="1:7" ht="15">
      <c r="A58" s="2">
        <v>41</v>
      </c>
      <c r="B58" s="2" t="s">
        <v>62</v>
      </c>
      <c r="C58" s="2"/>
      <c r="D58" s="2"/>
      <c r="E58" s="2"/>
      <c r="F58" s="2"/>
      <c r="G58" s="3">
        <f>G59</f>
        <v>0</v>
      </c>
    </row>
    <row r="59" spans="1:7" ht="15">
      <c r="A59" s="2">
        <v>412</v>
      </c>
      <c r="B59" s="2" t="s">
        <v>63</v>
      </c>
      <c r="C59" s="2"/>
      <c r="D59" s="2"/>
      <c r="E59" s="2"/>
      <c r="F59" s="2"/>
      <c r="G59" s="3">
        <f>G60</f>
        <v>0</v>
      </c>
    </row>
    <row r="60" spans="1:7" ht="15">
      <c r="A60" s="9">
        <v>4124</v>
      </c>
      <c r="B60" s="9" t="s">
        <v>64</v>
      </c>
      <c r="C60" s="9"/>
      <c r="D60" s="9"/>
      <c r="E60" s="9"/>
      <c r="F60" s="9"/>
      <c r="G60" s="10">
        <v>0</v>
      </c>
    </row>
    <row r="61" spans="1:8" ht="15">
      <c r="A61" s="2">
        <v>42</v>
      </c>
      <c r="B61" s="2" t="s">
        <v>10</v>
      </c>
      <c r="C61" s="2"/>
      <c r="D61" s="2"/>
      <c r="E61" s="2"/>
      <c r="F61" s="2"/>
      <c r="G61" s="3">
        <f>G62+G68</f>
        <v>0</v>
      </c>
      <c r="H61" s="2"/>
    </row>
    <row r="62" spans="1:8" ht="15">
      <c r="A62" s="2">
        <v>422</v>
      </c>
      <c r="B62" s="2" t="s">
        <v>3</v>
      </c>
      <c r="C62" s="2"/>
      <c r="D62" s="2"/>
      <c r="E62" s="2"/>
      <c r="F62" s="2"/>
      <c r="G62" s="3">
        <f>SUM(G63:G67)</f>
        <v>0</v>
      </c>
      <c r="H62" s="2"/>
    </row>
    <row r="63" spans="1:8" ht="15">
      <c r="A63" s="9">
        <v>4221</v>
      </c>
      <c r="B63" s="9" t="s">
        <v>44</v>
      </c>
      <c r="C63" s="9"/>
      <c r="D63" s="9"/>
      <c r="E63" s="9"/>
      <c r="F63" s="2"/>
      <c r="G63" s="10">
        <v>0</v>
      </c>
      <c r="H63" s="2"/>
    </row>
    <row r="64" spans="1:8" ht="15">
      <c r="A64" s="9">
        <v>4222</v>
      </c>
      <c r="B64" s="9" t="s">
        <v>67</v>
      </c>
      <c r="C64" s="9"/>
      <c r="D64" s="9"/>
      <c r="E64" s="9"/>
      <c r="F64" s="2"/>
      <c r="G64" s="10">
        <v>0</v>
      </c>
      <c r="H64" s="2"/>
    </row>
    <row r="65" spans="1:8" ht="15">
      <c r="A65" s="9">
        <v>4223</v>
      </c>
      <c r="B65" s="9" t="s">
        <v>61</v>
      </c>
      <c r="C65" s="9"/>
      <c r="D65" s="9"/>
      <c r="E65" s="9"/>
      <c r="F65" s="9"/>
      <c r="G65" s="10">
        <v>0</v>
      </c>
      <c r="H65" s="2"/>
    </row>
    <row r="66" spans="1:7" ht="15">
      <c r="A66" s="5">
        <v>4226</v>
      </c>
      <c r="B66" s="5" t="s">
        <v>12</v>
      </c>
      <c r="C66" s="5"/>
      <c r="D66" s="5"/>
      <c r="E66" s="5"/>
      <c r="F66" s="5"/>
      <c r="G66" s="1">
        <v>0</v>
      </c>
    </row>
    <row r="67" spans="1:7" ht="15">
      <c r="A67" s="9">
        <v>4227</v>
      </c>
      <c r="B67" s="9" t="s">
        <v>45</v>
      </c>
      <c r="C67" s="5"/>
      <c r="G67" s="1">
        <v>0</v>
      </c>
    </row>
    <row r="68" spans="1:7" s="8" customFormat="1" ht="15">
      <c r="A68" s="2">
        <v>424</v>
      </c>
      <c r="B68" s="2" t="s">
        <v>71</v>
      </c>
      <c r="G68" s="6">
        <f>G69</f>
        <v>0</v>
      </c>
    </row>
    <row r="69" spans="1:7" ht="15">
      <c r="A69" s="9">
        <v>4241</v>
      </c>
      <c r="B69" s="9" t="s">
        <v>71</v>
      </c>
      <c r="C69" s="5"/>
      <c r="G69" s="1">
        <v>0</v>
      </c>
    </row>
    <row r="70" spans="1:7" ht="15">
      <c r="A70" s="11"/>
      <c r="B70" s="12" t="s">
        <v>8</v>
      </c>
      <c r="C70" s="12"/>
      <c r="D70" s="12"/>
      <c r="E70" s="12"/>
      <c r="F70" s="12"/>
      <c r="G70" s="13">
        <f>G57+G20</f>
        <v>0</v>
      </c>
    </row>
    <row r="78" spans="1:7" ht="15">
      <c r="A78" s="5" t="s">
        <v>58</v>
      </c>
      <c r="G78" t="s">
        <v>91</v>
      </c>
    </row>
    <row r="79" spans="1:7" ht="15">
      <c r="A79" t="s">
        <v>18</v>
      </c>
      <c r="F79" s="2"/>
      <c r="G79" t="s">
        <v>92</v>
      </c>
    </row>
    <row r="80" ht="15">
      <c r="F80" s="2"/>
    </row>
    <row r="81" ht="15">
      <c r="F81" s="2"/>
    </row>
    <row r="82" ht="15">
      <c r="F82" s="2"/>
    </row>
    <row r="83" ht="15">
      <c r="F83" s="2"/>
    </row>
    <row r="84" ht="15">
      <c r="G84" s="2"/>
    </row>
  </sheetData>
  <sheetProtection/>
  <printOptions/>
  <pageMargins left="0.7" right="0.7" top="0.75" bottom="0.75" header="0.3" footer="0.3"/>
  <pageSetup fitToHeight="2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2"/>
  <sheetViews>
    <sheetView zoomScalePageLayoutView="0" workbookViewId="0" topLeftCell="A51">
      <selection activeCell="G80" sqref="G80"/>
    </sheetView>
  </sheetViews>
  <sheetFormatPr defaultColWidth="9.140625" defaultRowHeight="15"/>
  <cols>
    <col min="4" max="4" width="9.57421875" style="0" customWidth="1"/>
    <col min="5" max="5" width="20.7109375" style="0" customWidth="1"/>
    <col min="6" max="6" width="23.00390625" style="0" customWidth="1"/>
    <col min="7" max="7" width="15.57421875" style="0" customWidth="1"/>
  </cols>
  <sheetData>
    <row r="2" ht="15">
      <c r="A2" t="s">
        <v>52</v>
      </c>
    </row>
    <row r="3" ht="15">
      <c r="A3" t="s">
        <v>13</v>
      </c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3" ht="15">
      <c r="A7" s="2"/>
      <c r="B7" s="2" t="s">
        <v>94</v>
      </c>
      <c r="C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ht="21">
      <c r="B10" s="4" t="s">
        <v>0</v>
      </c>
    </row>
    <row r="12" spans="1:7" ht="15">
      <c r="A12" s="8">
        <v>6632</v>
      </c>
      <c r="B12" s="2" t="s">
        <v>85</v>
      </c>
      <c r="E12" s="3"/>
      <c r="F12" s="3"/>
      <c r="G12" s="3">
        <v>22498</v>
      </c>
    </row>
    <row r="13" spans="1:7" ht="15">
      <c r="A13" s="11"/>
      <c r="B13" s="12" t="s">
        <v>15</v>
      </c>
      <c r="C13" s="18"/>
      <c r="D13" s="18"/>
      <c r="E13" s="14"/>
      <c r="F13" s="14"/>
      <c r="G13" s="13">
        <f>SUM(G12:G12)</f>
        <v>22498</v>
      </c>
    </row>
    <row r="14" spans="1:7" ht="15">
      <c r="A14" s="2"/>
      <c r="B14" s="2"/>
      <c r="E14" s="3"/>
      <c r="F14" s="3"/>
      <c r="G14" s="1"/>
    </row>
    <row r="15" spans="1:6" ht="15">
      <c r="A15" s="2"/>
      <c r="B15" s="2"/>
      <c r="E15" s="3"/>
      <c r="F15" s="3"/>
    </row>
    <row r="16" ht="21">
      <c r="B16" s="4" t="s">
        <v>1</v>
      </c>
    </row>
    <row r="17" ht="21">
      <c r="B17" s="4"/>
    </row>
    <row r="18" spans="1:7" ht="15">
      <c r="A18" s="2">
        <v>3</v>
      </c>
      <c r="B18" s="2" t="s">
        <v>7</v>
      </c>
      <c r="C18" s="2"/>
      <c r="D18" s="2"/>
      <c r="G18" s="3">
        <f>G19+G47</f>
        <v>0</v>
      </c>
    </row>
    <row r="19" spans="1:7" ht="15">
      <c r="A19" s="2">
        <v>32</v>
      </c>
      <c r="B19" s="2" t="s">
        <v>6</v>
      </c>
      <c r="C19" s="2"/>
      <c r="D19" s="2"/>
      <c r="G19" s="3">
        <f>G20+G24+G30+G42+G40</f>
        <v>0</v>
      </c>
    </row>
    <row r="20" spans="1:8" ht="15">
      <c r="A20" s="2">
        <v>321</v>
      </c>
      <c r="B20" s="2" t="s">
        <v>19</v>
      </c>
      <c r="C20" s="2"/>
      <c r="D20" s="2"/>
      <c r="E20" s="2"/>
      <c r="F20" s="2"/>
      <c r="G20" s="3">
        <f>SUM(G21:G23)</f>
        <v>0</v>
      </c>
      <c r="H20" s="2"/>
    </row>
    <row r="21" spans="1:7" ht="15">
      <c r="A21">
        <v>3211</v>
      </c>
      <c r="B21" t="s">
        <v>24</v>
      </c>
      <c r="G21" s="1">
        <v>0</v>
      </c>
    </row>
    <row r="22" spans="1:7" ht="15">
      <c r="A22">
        <v>3213</v>
      </c>
      <c r="B22" t="s">
        <v>25</v>
      </c>
      <c r="G22" s="1">
        <v>0</v>
      </c>
    </row>
    <row r="23" spans="1:8" ht="15">
      <c r="A23" s="9">
        <v>3214</v>
      </c>
      <c r="B23" s="9" t="s">
        <v>54</v>
      </c>
      <c r="C23" s="5"/>
      <c r="D23" s="5"/>
      <c r="E23" s="5"/>
      <c r="F23" s="5"/>
      <c r="G23" s="1">
        <v>0</v>
      </c>
      <c r="H23" s="5"/>
    </row>
    <row r="24" spans="1:8" ht="15">
      <c r="A24" s="2">
        <v>322</v>
      </c>
      <c r="B24" s="2" t="s">
        <v>20</v>
      </c>
      <c r="C24" s="2"/>
      <c r="D24" s="2"/>
      <c r="E24" s="2"/>
      <c r="F24" s="2"/>
      <c r="G24" s="3">
        <f>SUM(G25:G29)</f>
        <v>0</v>
      </c>
      <c r="H24" s="2"/>
    </row>
    <row r="25" spans="1:7" ht="15">
      <c r="A25">
        <v>3221</v>
      </c>
      <c r="B25" t="s">
        <v>26</v>
      </c>
      <c r="G25" s="1">
        <v>0</v>
      </c>
    </row>
    <row r="26" spans="1:7" ht="15">
      <c r="A26">
        <v>3223</v>
      </c>
      <c r="B26" t="s">
        <v>27</v>
      </c>
      <c r="G26" s="1">
        <v>0</v>
      </c>
    </row>
    <row r="27" spans="1:7" ht="15">
      <c r="A27">
        <v>3224</v>
      </c>
      <c r="B27" t="s">
        <v>28</v>
      </c>
      <c r="G27" s="1">
        <v>0</v>
      </c>
    </row>
    <row r="28" spans="1:7" ht="15">
      <c r="A28">
        <v>3225</v>
      </c>
      <c r="B28" t="s">
        <v>29</v>
      </c>
      <c r="G28" s="1">
        <v>0</v>
      </c>
    </row>
    <row r="29" spans="1:7" ht="15">
      <c r="A29">
        <v>3227</v>
      </c>
      <c r="B29" t="s">
        <v>30</v>
      </c>
      <c r="G29" s="1">
        <v>0</v>
      </c>
    </row>
    <row r="30" spans="1:7" ht="15">
      <c r="A30" s="2">
        <v>323</v>
      </c>
      <c r="B30" s="2" t="s">
        <v>5</v>
      </c>
      <c r="C30" s="2"/>
      <c r="G30" s="3">
        <f>SUM(G31:G39)</f>
        <v>0</v>
      </c>
    </row>
    <row r="31" spans="1:7" ht="15">
      <c r="A31">
        <v>3231</v>
      </c>
      <c r="B31" t="s">
        <v>31</v>
      </c>
      <c r="G31" s="1">
        <v>0</v>
      </c>
    </row>
    <row r="32" spans="1:7" ht="15">
      <c r="A32">
        <v>3232</v>
      </c>
      <c r="B32" t="s">
        <v>32</v>
      </c>
      <c r="G32" s="1">
        <v>0</v>
      </c>
    </row>
    <row r="33" spans="1:7" ht="15">
      <c r="A33">
        <v>3233</v>
      </c>
      <c r="B33" t="s">
        <v>33</v>
      </c>
      <c r="G33" s="1">
        <v>0</v>
      </c>
    </row>
    <row r="34" spans="1:7" ht="15">
      <c r="A34">
        <v>3234</v>
      </c>
      <c r="B34" t="s">
        <v>34</v>
      </c>
      <c r="G34" s="1">
        <v>0</v>
      </c>
    </row>
    <row r="35" spans="1:7" ht="15">
      <c r="A35">
        <v>3235</v>
      </c>
      <c r="B35" t="s">
        <v>60</v>
      </c>
      <c r="G35" s="1">
        <v>0</v>
      </c>
    </row>
    <row r="36" spans="1:7" ht="15">
      <c r="A36">
        <v>3236</v>
      </c>
      <c r="B36" t="s">
        <v>55</v>
      </c>
      <c r="G36" s="1">
        <v>0</v>
      </c>
    </row>
    <row r="37" spans="1:7" ht="15">
      <c r="A37">
        <v>3237</v>
      </c>
      <c r="B37" t="s">
        <v>17</v>
      </c>
      <c r="G37" s="1">
        <v>0</v>
      </c>
    </row>
    <row r="38" spans="1:7" ht="15">
      <c r="A38">
        <v>3238</v>
      </c>
      <c r="B38" t="s">
        <v>35</v>
      </c>
      <c r="G38" s="1">
        <v>0</v>
      </c>
    </row>
    <row r="39" spans="1:7" ht="15">
      <c r="A39">
        <v>3239</v>
      </c>
      <c r="B39" t="s">
        <v>36</v>
      </c>
      <c r="G39" s="1">
        <v>0</v>
      </c>
    </row>
    <row r="40" spans="1:7" ht="15">
      <c r="A40" s="2">
        <v>324</v>
      </c>
      <c r="B40" s="2" t="s">
        <v>59</v>
      </c>
      <c r="C40" s="8"/>
      <c r="D40" s="8"/>
      <c r="E40" s="8"/>
      <c r="F40" s="8"/>
      <c r="G40" s="6">
        <f>G41</f>
        <v>0</v>
      </c>
    </row>
    <row r="41" spans="1:7" ht="15">
      <c r="A41" s="9">
        <v>3241</v>
      </c>
      <c r="B41" s="9" t="s">
        <v>59</v>
      </c>
      <c r="C41" s="5"/>
      <c r="D41" s="5"/>
      <c r="E41" s="5"/>
      <c r="F41" s="5"/>
      <c r="G41" s="1">
        <v>0</v>
      </c>
    </row>
    <row r="42" spans="1:8" ht="15">
      <c r="A42" s="2">
        <v>329</v>
      </c>
      <c r="B42" s="2" t="s">
        <v>4</v>
      </c>
      <c r="C42" s="2"/>
      <c r="D42" s="2"/>
      <c r="E42" s="2" t="s">
        <v>37</v>
      </c>
      <c r="F42" s="2"/>
      <c r="G42" s="3">
        <f>SUM(G43:G46)</f>
        <v>0</v>
      </c>
      <c r="H42" s="2"/>
    </row>
    <row r="43" spans="1:7" ht="15">
      <c r="A43">
        <v>3293</v>
      </c>
      <c r="B43" t="s">
        <v>38</v>
      </c>
      <c r="G43" s="1">
        <v>0</v>
      </c>
    </row>
    <row r="44" spans="1:7" ht="15">
      <c r="A44">
        <v>3294</v>
      </c>
      <c r="B44" t="s">
        <v>39</v>
      </c>
      <c r="G44" s="1">
        <v>0</v>
      </c>
    </row>
    <row r="45" spans="1:7" ht="15">
      <c r="A45">
        <v>3295</v>
      </c>
      <c r="B45" t="s">
        <v>40</v>
      </c>
      <c r="G45" s="1">
        <v>0</v>
      </c>
    </row>
    <row r="46" spans="1:7" ht="15">
      <c r="A46">
        <v>3299</v>
      </c>
      <c r="B46" t="s">
        <v>2</v>
      </c>
      <c r="G46" s="1">
        <v>0</v>
      </c>
    </row>
    <row r="47" spans="1:7" ht="15">
      <c r="A47" s="2">
        <v>34</v>
      </c>
      <c r="B47" s="2" t="s">
        <v>41</v>
      </c>
      <c r="C47" s="2"/>
      <c r="D47" s="2"/>
      <c r="G47" s="3">
        <f>G48</f>
        <v>0</v>
      </c>
    </row>
    <row r="48" spans="1:7" ht="15">
      <c r="A48" s="2">
        <v>343</v>
      </c>
      <c r="B48" s="2" t="s">
        <v>42</v>
      </c>
      <c r="C48" s="2"/>
      <c r="D48" s="2"/>
      <c r="G48" s="3">
        <f>SUM(G49:G51)</f>
        <v>0</v>
      </c>
    </row>
    <row r="49" spans="1:7" ht="15">
      <c r="A49">
        <v>3431</v>
      </c>
      <c r="B49" t="s">
        <v>43</v>
      </c>
      <c r="G49" s="1">
        <v>0</v>
      </c>
    </row>
    <row r="50" spans="1:7" ht="15">
      <c r="A50">
        <v>3432</v>
      </c>
      <c r="B50" t="s">
        <v>65</v>
      </c>
      <c r="G50" s="1">
        <v>0</v>
      </c>
    </row>
    <row r="51" spans="1:7" ht="15">
      <c r="A51">
        <v>3433</v>
      </c>
      <c r="B51" t="s">
        <v>66</v>
      </c>
      <c r="G51" s="1">
        <v>0</v>
      </c>
    </row>
    <row r="52" ht="15">
      <c r="G52" s="1"/>
    </row>
    <row r="53" ht="15">
      <c r="G53" s="1"/>
    </row>
    <row r="54" ht="15">
      <c r="G54" s="1"/>
    </row>
    <row r="55" spans="1:7" ht="15">
      <c r="A55" s="2">
        <v>4</v>
      </c>
      <c r="B55" s="2" t="s">
        <v>11</v>
      </c>
      <c r="C55" s="2"/>
      <c r="D55" s="2"/>
      <c r="E55" s="2"/>
      <c r="F55" s="2"/>
      <c r="G55" s="3">
        <f>G56+G59</f>
        <v>22498</v>
      </c>
    </row>
    <row r="56" spans="1:7" ht="15">
      <c r="A56" s="2">
        <v>41</v>
      </c>
      <c r="B56" s="2" t="s">
        <v>62</v>
      </c>
      <c r="C56" s="2"/>
      <c r="D56" s="2"/>
      <c r="E56" s="2"/>
      <c r="F56" s="2"/>
      <c r="G56" s="3">
        <f>G57</f>
        <v>0</v>
      </c>
    </row>
    <row r="57" spans="1:7" ht="15">
      <c r="A57" s="2">
        <v>412</v>
      </c>
      <c r="B57" s="2" t="s">
        <v>63</v>
      </c>
      <c r="C57" s="2"/>
      <c r="D57" s="2"/>
      <c r="E57" s="2"/>
      <c r="F57" s="2"/>
      <c r="G57" s="3">
        <f>G58</f>
        <v>0</v>
      </c>
    </row>
    <row r="58" spans="1:7" ht="15">
      <c r="A58" s="9">
        <v>4124</v>
      </c>
      <c r="B58" s="9" t="s">
        <v>64</v>
      </c>
      <c r="C58" s="9"/>
      <c r="D58" s="9"/>
      <c r="E58" s="9"/>
      <c r="F58" s="9"/>
      <c r="G58" s="10">
        <v>0</v>
      </c>
    </row>
    <row r="59" spans="1:8" ht="15">
      <c r="A59" s="2">
        <v>42</v>
      </c>
      <c r="B59" s="2" t="s">
        <v>10</v>
      </c>
      <c r="C59" s="2"/>
      <c r="D59" s="2"/>
      <c r="E59" s="2"/>
      <c r="F59" s="2"/>
      <c r="G59" s="3">
        <f>G60+G66</f>
        <v>22498</v>
      </c>
      <c r="H59" s="2"/>
    </row>
    <row r="60" spans="1:8" ht="15">
      <c r="A60" s="2">
        <v>422</v>
      </c>
      <c r="B60" s="2" t="s">
        <v>3</v>
      </c>
      <c r="C60" s="2"/>
      <c r="D60" s="2"/>
      <c r="E60" s="2"/>
      <c r="F60" s="2"/>
      <c r="G60" s="3">
        <f>SUM(G61:G65)</f>
        <v>22498</v>
      </c>
      <c r="H60" s="2"/>
    </row>
    <row r="61" spans="1:8" ht="15">
      <c r="A61" s="9">
        <v>4221</v>
      </c>
      <c r="B61" s="9" t="s">
        <v>44</v>
      </c>
      <c r="C61" s="9"/>
      <c r="D61" s="9"/>
      <c r="E61" s="9"/>
      <c r="F61" s="2"/>
      <c r="G61" s="10">
        <v>0</v>
      </c>
      <c r="H61" s="2"/>
    </row>
    <row r="62" spans="1:8" ht="15">
      <c r="A62" s="9">
        <v>4222</v>
      </c>
      <c r="B62" s="9" t="s">
        <v>67</v>
      </c>
      <c r="C62" s="9"/>
      <c r="D62" s="9"/>
      <c r="E62" s="9"/>
      <c r="F62" s="2"/>
      <c r="G62" s="10">
        <v>0</v>
      </c>
      <c r="H62" s="2"/>
    </row>
    <row r="63" spans="1:8" ht="15">
      <c r="A63" s="9">
        <v>4223</v>
      </c>
      <c r="B63" s="9" t="s">
        <v>61</v>
      </c>
      <c r="C63" s="9"/>
      <c r="D63" s="9"/>
      <c r="E63" s="9"/>
      <c r="F63" s="9"/>
      <c r="G63" s="10">
        <v>0</v>
      </c>
      <c r="H63" s="2"/>
    </row>
    <row r="64" spans="1:7" ht="15">
      <c r="A64" s="5">
        <v>4226</v>
      </c>
      <c r="B64" s="5" t="s">
        <v>12</v>
      </c>
      <c r="C64" s="5"/>
      <c r="D64" s="5"/>
      <c r="E64" s="5"/>
      <c r="F64" s="5"/>
      <c r="G64" s="1">
        <v>22498</v>
      </c>
    </row>
    <row r="65" spans="1:7" ht="15">
      <c r="A65" s="9">
        <v>4227</v>
      </c>
      <c r="B65" s="9" t="s">
        <v>45</v>
      </c>
      <c r="C65" s="5"/>
      <c r="G65" s="1">
        <v>0</v>
      </c>
    </row>
    <row r="66" spans="1:7" s="8" customFormat="1" ht="15">
      <c r="A66" s="2">
        <v>424</v>
      </c>
      <c r="B66" s="2" t="s">
        <v>71</v>
      </c>
      <c r="G66" s="6">
        <f>G67</f>
        <v>0</v>
      </c>
    </row>
    <row r="67" spans="1:7" ht="15">
      <c r="A67" s="9">
        <v>4241</v>
      </c>
      <c r="B67" s="9" t="s">
        <v>71</v>
      </c>
      <c r="C67" s="5"/>
      <c r="G67" s="1">
        <v>0</v>
      </c>
    </row>
    <row r="68" spans="1:7" ht="15">
      <c r="A68" s="11"/>
      <c r="B68" s="12" t="s">
        <v>8</v>
      </c>
      <c r="C68" s="12"/>
      <c r="D68" s="12"/>
      <c r="E68" s="12"/>
      <c r="F68" s="12"/>
      <c r="G68" s="13">
        <f>G55+G18</f>
        <v>22498</v>
      </c>
    </row>
    <row r="76" spans="1:7" ht="15">
      <c r="A76" s="5" t="s">
        <v>58</v>
      </c>
      <c r="G76" t="s">
        <v>91</v>
      </c>
    </row>
    <row r="77" spans="1:7" ht="15">
      <c r="A77" t="s">
        <v>18</v>
      </c>
      <c r="F77" s="2"/>
      <c r="G77" t="s">
        <v>92</v>
      </c>
    </row>
    <row r="78" ht="15">
      <c r="F78" s="2"/>
    </row>
    <row r="79" ht="15">
      <c r="F79" s="2"/>
    </row>
    <row r="80" ht="15">
      <c r="F80" s="2"/>
    </row>
    <row r="81" ht="15">
      <c r="F81" s="2"/>
    </row>
    <row r="82" ht="15">
      <c r="G82" s="2"/>
    </row>
  </sheetData>
  <sheetProtection/>
  <printOptions/>
  <pageMargins left="0.7" right="0.7" top="0.75" bottom="0.75" header="0.3" footer="0.3"/>
  <pageSetup fitToHeight="2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2"/>
  <sheetViews>
    <sheetView zoomScalePageLayoutView="0" workbookViewId="0" topLeftCell="A45">
      <selection activeCell="G80" sqref="G80"/>
    </sheetView>
  </sheetViews>
  <sheetFormatPr defaultColWidth="9.140625" defaultRowHeight="15"/>
  <cols>
    <col min="4" max="4" width="9.57421875" style="0" customWidth="1"/>
    <col min="5" max="5" width="20.7109375" style="0" customWidth="1"/>
    <col min="6" max="6" width="23.00390625" style="0" customWidth="1"/>
    <col min="7" max="7" width="15.57421875" style="0" customWidth="1"/>
  </cols>
  <sheetData>
    <row r="2" ht="15">
      <c r="A2" t="s">
        <v>52</v>
      </c>
    </row>
    <row r="3" ht="15">
      <c r="A3" t="s">
        <v>13</v>
      </c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3" ht="15">
      <c r="A7" s="2"/>
      <c r="B7" s="2" t="s">
        <v>94</v>
      </c>
      <c r="C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ht="21">
      <c r="B10" s="4" t="s">
        <v>0</v>
      </c>
    </row>
    <row r="12" spans="1:7" ht="15">
      <c r="A12" s="8">
        <v>922</v>
      </c>
      <c r="B12" s="2" t="s">
        <v>95</v>
      </c>
      <c r="E12" s="3"/>
      <c r="F12" s="3"/>
      <c r="G12" s="6">
        <v>150000</v>
      </c>
    </row>
    <row r="13" spans="1:7" ht="15">
      <c r="A13" s="11"/>
      <c r="B13" s="12" t="s">
        <v>15</v>
      </c>
      <c r="C13" s="18"/>
      <c r="D13" s="18"/>
      <c r="E13" s="14"/>
      <c r="F13" s="14"/>
      <c r="G13" s="13">
        <f>SUM(G12:G12)</f>
        <v>150000</v>
      </c>
    </row>
    <row r="14" spans="1:7" ht="15">
      <c r="A14" s="2"/>
      <c r="B14" s="2"/>
      <c r="E14" s="3"/>
      <c r="F14" s="3"/>
      <c r="G14" s="1"/>
    </row>
    <row r="15" spans="1:6" ht="15">
      <c r="A15" s="2"/>
      <c r="B15" s="2"/>
      <c r="E15" s="3"/>
      <c r="F15" s="3"/>
    </row>
    <row r="16" ht="21">
      <c r="B16" s="4" t="s">
        <v>1</v>
      </c>
    </row>
    <row r="17" ht="21">
      <c r="B17" s="4"/>
    </row>
    <row r="18" spans="1:7" ht="15">
      <c r="A18" s="2">
        <v>3</v>
      </c>
      <c r="B18" s="2" t="s">
        <v>7</v>
      </c>
      <c r="C18" s="2"/>
      <c r="D18" s="2"/>
      <c r="G18" s="3">
        <f>G19+G47</f>
        <v>20527.17</v>
      </c>
    </row>
    <row r="19" spans="1:7" ht="15">
      <c r="A19" s="2">
        <v>32</v>
      </c>
      <c r="B19" s="2" t="s">
        <v>6</v>
      </c>
      <c r="C19" s="2"/>
      <c r="D19" s="2"/>
      <c r="G19" s="3">
        <f>G20+G24+G30+G42+G40</f>
        <v>20527.17</v>
      </c>
    </row>
    <row r="20" spans="1:8" ht="15">
      <c r="A20" s="2">
        <v>321</v>
      </c>
      <c r="B20" s="2" t="s">
        <v>19</v>
      </c>
      <c r="C20" s="2"/>
      <c r="D20" s="2"/>
      <c r="E20" s="2"/>
      <c r="F20" s="2"/>
      <c r="G20" s="3">
        <f>SUM(G21:G23)</f>
        <v>0</v>
      </c>
      <c r="H20" s="2"/>
    </row>
    <row r="21" spans="1:7" ht="15">
      <c r="A21">
        <v>3211</v>
      </c>
      <c r="B21" t="s">
        <v>24</v>
      </c>
      <c r="G21" s="1">
        <v>0</v>
      </c>
    </row>
    <row r="22" spans="1:7" ht="15">
      <c r="A22">
        <v>3213</v>
      </c>
      <c r="B22" t="s">
        <v>25</v>
      </c>
      <c r="G22" s="1">
        <v>0</v>
      </c>
    </row>
    <row r="23" spans="1:8" ht="15">
      <c r="A23" s="9">
        <v>3214</v>
      </c>
      <c r="B23" s="9" t="s">
        <v>54</v>
      </c>
      <c r="C23" s="5"/>
      <c r="D23" s="5"/>
      <c r="E23" s="5"/>
      <c r="F23" s="5"/>
      <c r="G23" s="1">
        <v>0</v>
      </c>
      <c r="H23" s="5"/>
    </row>
    <row r="24" spans="1:8" ht="15">
      <c r="A24" s="2">
        <v>322</v>
      </c>
      <c r="B24" s="2" t="s">
        <v>20</v>
      </c>
      <c r="C24" s="2"/>
      <c r="D24" s="2"/>
      <c r="E24" s="2"/>
      <c r="F24" s="2"/>
      <c r="G24" s="3">
        <f>SUM(G25:G29)</f>
        <v>8312</v>
      </c>
      <c r="H24" s="2"/>
    </row>
    <row r="25" spans="1:7" ht="15">
      <c r="A25">
        <v>3221</v>
      </c>
      <c r="B25" t="s">
        <v>26</v>
      </c>
      <c r="G25" s="1">
        <v>1185.35</v>
      </c>
    </row>
    <row r="26" spans="1:7" ht="15">
      <c r="A26">
        <v>3223</v>
      </c>
      <c r="B26" t="s">
        <v>27</v>
      </c>
      <c r="G26" s="1">
        <v>3429.08</v>
      </c>
    </row>
    <row r="27" spans="1:7" ht="15">
      <c r="A27">
        <v>3224</v>
      </c>
      <c r="B27" t="s">
        <v>28</v>
      </c>
      <c r="G27" s="1">
        <v>0</v>
      </c>
    </row>
    <row r="28" spans="1:7" ht="15">
      <c r="A28">
        <v>3225</v>
      </c>
      <c r="B28" t="s">
        <v>29</v>
      </c>
      <c r="G28" s="1">
        <v>3697.57</v>
      </c>
    </row>
    <row r="29" spans="1:7" ht="15">
      <c r="A29">
        <v>3227</v>
      </c>
      <c r="B29" t="s">
        <v>30</v>
      </c>
      <c r="G29" s="1">
        <v>0</v>
      </c>
    </row>
    <row r="30" spans="1:7" ht="15">
      <c r="A30" s="2">
        <v>323</v>
      </c>
      <c r="B30" s="2" t="s">
        <v>5</v>
      </c>
      <c r="C30" s="2"/>
      <c r="G30" s="3">
        <f>SUM(G31:G39)</f>
        <v>12215.17</v>
      </c>
    </row>
    <row r="31" spans="1:7" ht="15">
      <c r="A31">
        <v>3231</v>
      </c>
      <c r="B31" t="s">
        <v>31</v>
      </c>
      <c r="G31" s="1">
        <v>0</v>
      </c>
    </row>
    <row r="32" spans="1:7" ht="15">
      <c r="A32">
        <v>3232</v>
      </c>
      <c r="B32" t="s">
        <v>32</v>
      </c>
      <c r="G32" s="1">
        <v>0</v>
      </c>
    </row>
    <row r="33" spans="1:7" ht="15">
      <c r="A33">
        <v>3233</v>
      </c>
      <c r="B33" t="s">
        <v>33</v>
      </c>
      <c r="G33" s="1">
        <v>0</v>
      </c>
    </row>
    <row r="34" spans="1:7" ht="15">
      <c r="A34">
        <v>3234</v>
      </c>
      <c r="B34" t="s">
        <v>34</v>
      </c>
      <c r="G34" s="1">
        <v>0</v>
      </c>
    </row>
    <row r="35" spans="1:7" ht="15">
      <c r="A35">
        <v>3235</v>
      </c>
      <c r="B35" t="s">
        <v>60</v>
      </c>
      <c r="G35" s="1">
        <v>0</v>
      </c>
    </row>
    <row r="36" spans="1:7" ht="15">
      <c r="A36">
        <v>3236</v>
      </c>
      <c r="B36" t="s">
        <v>55</v>
      </c>
      <c r="G36" s="1">
        <v>0</v>
      </c>
    </row>
    <row r="37" spans="1:7" ht="15">
      <c r="A37">
        <v>3237</v>
      </c>
      <c r="B37" t="s">
        <v>17</v>
      </c>
      <c r="G37" s="1">
        <v>12215.17</v>
      </c>
    </row>
    <row r="38" spans="1:7" ht="15">
      <c r="A38">
        <v>3238</v>
      </c>
      <c r="B38" t="s">
        <v>35</v>
      </c>
      <c r="G38" s="1">
        <v>0</v>
      </c>
    </row>
    <row r="39" spans="1:7" ht="15">
      <c r="A39">
        <v>3239</v>
      </c>
      <c r="B39" t="s">
        <v>36</v>
      </c>
      <c r="G39" s="1">
        <v>0</v>
      </c>
    </row>
    <row r="40" spans="1:7" ht="15">
      <c r="A40" s="2">
        <v>324</v>
      </c>
      <c r="B40" s="2" t="s">
        <v>59</v>
      </c>
      <c r="C40" s="8"/>
      <c r="D40" s="8"/>
      <c r="E40" s="8"/>
      <c r="F40" s="8"/>
      <c r="G40" s="6">
        <f>G41</f>
        <v>0</v>
      </c>
    </row>
    <row r="41" spans="1:7" ht="15">
      <c r="A41" s="9">
        <v>3241</v>
      </c>
      <c r="B41" s="9" t="s">
        <v>59</v>
      </c>
      <c r="C41" s="5"/>
      <c r="D41" s="5"/>
      <c r="E41" s="5"/>
      <c r="F41" s="5"/>
      <c r="G41" s="1">
        <v>0</v>
      </c>
    </row>
    <row r="42" spans="1:8" ht="15">
      <c r="A42" s="2">
        <v>329</v>
      </c>
      <c r="B42" s="2" t="s">
        <v>4</v>
      </c>
      <c r="C42" s="2"/>
      <c r="D42" s="2"/>
      <c r="E42" s="2" t="s">
        <v>37</v>
      </c>
      <c r="F42" s="2"/>
      <c r="G42" s="3">
        <f>SUM(G43:G46)</f>
        <v>0</v>
      </c>
      <c r="H42" s="2"/>
    </row>
    <row r="43" spans="1:7" ht="15">
      <c r="A43">
        <v>3293</v>
      </c>
      <c r="B43" t="s">
        <v>38</v>
      </c>
      <c r="G43" s="1">
        <v>0</v>
      </c>
    </row>
    <row r="44" spans="1:7" ht="15">
      <c r="A44">
        <v>3294</v>
      </c>
      <c r="B44" t="s">
        <v>39</v>
      </c>
      <c r="G44" s="1">
        <v>0</v>
      </c>
    </row>
    <row r="45" spans="1:7" ht="15">
      <c r="A45">
        <v>3295</v>
      </c>
      <c r="B45" t="s">
        <v>40</v>
      </c>
      <c r="G45" s="1">
        <v>0</v>
      </c>
    </row>
    <row r="46" spans="1:7" ht="15">
      <c r="A46">
        <v>3299</v>
      </c>
      <c r="B46" t="s">
        <v>2</v>
      </c>
      <c r="G46" s="1">
        <v>0</v>
      </c>
    </row>
    <row r="47" spans="1:7" ht="15">
      <c r="A47" s="2">
        <v>34</v>
      </c>
      <c r="B47" s="2" t="s">
        <v>41</v>
      </c>
      <c r="C47" s="2"/>
      <c r="D47" s="2"/>
      <c r="G47" s="3">
        <f>G48</f>
        <v>0</v>
      </c>
    </row>
    <row r="48" spans="1:7" ht="15">
      <c r="A48" s="2">
        <v>343</v>
      </c>
      <c r="B48" s="2" t="s">
        <v>42</v>
      </c>
      <c r="C48" s="2"/>
      <c r="D48" s="2"/>
      <c r="G48" s="3">
        <f>SUM(G49:G51)</f>
        <v>0</v>
      </c>
    </row>
    <row r="49" spans="1:7" ht="15">
      <c r="A49">
        <v>3431</v>
      </c>
      <c r="B49" t="s">
        <v>43</v>
      </c>
      <c r="G49" s="1">
        <v>0</v>
      </c>
    </row>
    <row r="50" spans="1:7" ht="15">
      <c r="A50">
        <v>3432</v>
      </c>
      <c r="B50" t="s">
        <v>65</v>
      </c>
      <c r="G50" s="1">
        <v>0</v>
      </c>
    </row>
    <row r="51" spans="1:7" ht="15">
      <c r="A51">
        <v>3433</v>
      </c>
      <c r="B51" t="s">
        <v>66</v>
      </c>
      <c r="G51" s="1">
        <v>0</v>
      </c>
    </row>
    <row r="52" ht="15">
      <c r="G52" s="1"/>
    </row>
    <row r="53" ht="15">
      <c r="G53" s="1"/>
    </row>
    <row r="54" ht="15">
      <c r="G54" s="1"/>
    </row>
    <row r="55" spans="1:7" ht="15">
      <c r="A55" s="2">
        <v>4</v>
      </c>
      <c r="B55" s="2" t="s">
        <v>11</v>
      </c>
      <c r="C55" s="2"/>
      <c r="D55" s="2"/>
      <c r="E55" s="2"/>
      <c r="F55" s="2"/>
      <c r="G55" s="3">
        <f>G56+G59</f>
        <v>97104.79999999999</v>
      </c>
    </row>
    <row r="56" spans="1:7" ht="15">
      <c r="A56" s="2">
        <v>41</v>
      </c>
      <c r="B56" s="2" t="s">
        <v>62</v>
      </c>
      <c r="C56" s="2"/>
      <c r="D56" s="2"/>
      <c r="E56" s="2"/>
      <c r="F56" s="2"/>
      <c r="G56" s="3">
        <f>G57</f>
        <v>0</v>
      </c>
    </row>
    <row r="57" spans="1:7" ht="15">
      <c r="A57" s="2">
        <v>412</v>
      </c>
      <c r="B57" s="2" t="s">
        <v>63</v>
      </c>
      <c r="C57" s="2"/>
      <c r="D57" s="2"/>
      <c r="E57" s="2"/>
      <c r="F57" s="2"/>
      <c r="G57" s="3">
        <f>G58</f>
        <v>0</v>
      </c>
    </row>
    <row r="58" spans="1:7" ht="15">
      <c r="A58" s="9">
        <v>4124</v>
      </c>
      <c r="B58" s="9" t="s">
        <v>64</v>
      </c>
      <c r="C58" s="9"/>
      <c r="D58" s="9"/>
      <c r="E58" s="9"/>
      <c r="F58" s="9"/>
      <c r="G58" s="10">
        <v>0</v>
      </c>
    </row>
    <row r="59" spans="1:8" ht="15">
      <c r="A59" s="2">
        <v>42</v>
      </c>
      <c r="B59" s="2" t="s">
        <v>10</v>
      </c>
      <c r="C59" s="2"/>
      <c r="D59" s="2"/>
      <c r="E59" s="2"/>
      <c r="F59" s="2"/>
      <c r="G59" s="3">
        <f>G60+G66</f>
        <v>97104.79999999999</v>
      </c>
      <c r="H59" s="2"/>
    </row>
    <row r="60" spans="1:8" ht="15">
      <c r="A60" s="2">
        <v>422</v>
      </c>
      <c r="B60" s="2" t="s">
        <v>3</v>
      </c>
      <c r="C60" s="2"/>
      <c r="D60" s="2"/>
      <c r="E60" s="2"/>
      <c r="F60" s="2"/>
      <c r="G60" s="3">
        <f>SUM(G61:G65)</f>
        <v>96195.79</v>
      </c>
      <c r="H60" s="2"/>
    </row>
    <row r="61" spans="1:8" ht="15">
      <c r="A61" s="9">
        <v>4221</v>
      </c>
      <c r="B61" s="9" t="s">
        <v>44</v>
      </c>
      <c r="C61" s="9"/>
      <c r="D61" s="9"/>
      <c r="E61" s="9"/>
      <c r="F61" s="2"/>
      <c r="G61" s="10">
        <v>29168.05</v>
      </c>
      <c r="H61" s="2"/>
    </row>
    <row r="62" spans="1:8" ht="15">
      <c r="A62" s="9">
        <v>4222</v>
      </c>
      <c r="B62" s="9" t="s">
        <v>67</v>
      </c>
      <c r="C62" s="9"/>
      <c r="D62" s="9"/>
      <c r="E62" s="9"/>
      <c r="F62" s="2"/>
      <c r="G62" s="10">
        <v>1899</v>
      </c>
      <c r="H62" s="2"/>
    </row>
    <row r="63" spans="1:8" ht="15">
      <c r="A63" s="9">
        <v>4223</v>
      </c>
      <c r="B63" s="9" t="s">
        <v>61</v>
      </c>
      <c r="C63" s="9"/>
      <c r="D63" s="9"/>
      <c r="E63" s="9"/>
      <c r="F63" s="9"/>
      <c r="G63" s="10">
        <v>0</v>
      </c>
      <c r="H63" s="2"/>
    </row>
    <row r="64" spans="1:7" ht="15">
      <c r="A64" s="5">
        <v>4226</v>
      </c>
      <c r="B64" s="5" t="s">
        <v>12</v>
      </c>
      <c r="C64" s="5"/>
      <c r="D64" s="5"/>
      <c r="E64" s="5"/>
      <c r="F64" s="5"/>
      <c r="G64" s="1">
        <v>65128.74</v>
      </c>
    </row>
    <row r="65" spans="1:7" ht="15">
      <c r="A65" s="9">
        <v>4227</v>
      </c>
      <c r="B65" s="9" t="s">
        <v>45</v>
      </c>
      <c r="C65" s="5"/>
      <c r="G65" s="1">
        <v>0</v>
      </c>
    </row>
    <row r="66" spans="1:7" s="8" customFormat="1" ht="15">
      <c r="A66" s="2">
        <v>424</v>
      </c>
      <c r="B66" s="2" t="s">
        <v>71</v>
      </c>
      <c r="G66" s="6">
        <f>G67</f>
        <v>909.01</v>
      </c>
    </row>
    <row r="67" spans="1:7" ht="15">
      <c r="A67" s="9">
        <v>4241</v>
      </c>
      <c r="B67" s="9" t="s">
        <v>71</v>
      </c>
      <c r="C67" s="5"/>
      <c r="G67" s="1">
        <v>909.01</v>
      </c>
    </row>
    <row r="68" spans="1:7" ht="15">
      <c r="A68" s="11"/>
      <c r="B68" s="12" t="s">
        <v>8</v>
      </c>
      <c r="C68" s="12"/>
      <c r="D68" s="12"/>
      <c r="E68" s="12"/>
      <c r="F68" s="12"/>
      <c r="G68" s="13">
        <f>G55+G18</f>
        <v>117631.96999999999</v>
      </c>
    </row>
    <row r="76" spans="1:7" ht="15">
      <c r="A76" s="5" t="s">
        <v>58</v>
      </c>
      <c r="G76" t="s">
        <v>91</v>
      </c>
    </row>
    <row r="77" spans="1:7" ht="15">
      <c r="A77" t="s">
        <v>18</v>
      </c>
      <c r="F77" s="2"/>
      <c r="G77" t="s">
        <v>92</v>
      </c>
    </row>
    <row r="78" ht="15">
      <c r="F78" s="2"/>
    </row>
    <row r="79" ht="15">
      <c r="F79" s="2"/>
    </row>
    <row r="80" ht="15">
      <c r="F80" s="2"/>
    </row>
    <row r="81" ht="15">
      <c r="F81" s="2"/>
    </row>
    <row r="82" ht="15">
      <c r="G82" s="2"/>
    </row>
  </sheetData>
  <sheetProtection/>
  <printOptions/>
  <pageMargins left="0.7" right="0.7" top="0.75" bottom="0.75" header="0.3" footer="0.3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1"/>
  <sheetViews>
    <sheetView zoomScalePageLayoutView="0" workbookViewId="0" topLeftCell="A44">
      <selection activeCell="E69" sqref="E69"/>
    </sheetView>
  </sheetViews>
  <sheetFormatPr defaultColWidth="9.140625" defaultRowHeight="15"/>
  <cols>
    <col min="6" max="6" width="17.57421875" style="0" customWidth="1"/>
    <col min="8" max="8" width="18.421875" style="0" customWidth="1"/>
    <col min="9" max="9" width="12.421875" style="0" customWidth="1"/>
  </cols>
  <sheetData>
    <row r="2" ht="15">
      <c r="A2" t="s">
        <v>52</v>
      </c>
    </row>
    <row r="3" ht="15">
      <c r="A3" t="s">
        <v>13</v>
      </c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3" ht="15">
      <c r="A7" s="2"/>
      <c r="B7" s="2" t="s">
        <v>94</v>
      </c>
      <c r="C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ht="21">
      <c r="B10" s="4" t="s">
        <v>0</v>
      </c>
    </row>
    <row r="12" spans="1:9" ht="15">
      <c r="A12" s="2">
        <v>6711</v>
      </c>
      <c r="B12" s="2" t="s">
        <v>21</v>
      </c>
      <c r="C12" s="2"/>
      <c r="D12" s="2"/>
      <c r="E12" s="3"/>
      <c r="F12" s="3"/>
      <c r="G12" s="3"/>
      <c r="H12" s="3"/>
      <c r="I12" s="3">
        <v>314053.64</v>
      </c>
    </row>
    <row r="13" spans="1:9" ht="15">
      <c r="A13" s="2">
        <v>6712</v>
      </c>
      <c r="B13" s="2" t="s">
        <v>70</v>
      </c>
      <c r="C13" s="2"/>
      <c r="D13" s="2"/>
      <c r="E13" s="3"/>
      <c r="F13" s="3"/>
      <c r="G13" s="3"/>
      <c r="H13" s="3"/>
      <c r="I13" s="3">
        <v>11009.05</v>
      </c>
    </row>
    <row r="14" spans="1:9" ht="15">
      <c r="A14" s="11"/>
      <c r="B14" s="59" t="s">
        <v>15</v>
      </c>
      <c r="C14" s="59"/>
      <c r="D14" s="59"/>
      <c r="E14" s="14"/>
      <c r="F14" s="14"/>
      <c r="G14" s="14"/>
      <c r="H14" s="14"/>
      <c r="I14" s="17">
        <f>SUM(I12:I13)</f>
        <v>325062.69</v>
      </c>
    </row>
    <row r="15" spans="1:9" ht="15">
      <c r="A15" s="19"/>
      <c r="B15" s="20"/>
      <c r="C15" s="20"/>
      <c r="D15" s="20"/>
      <c r="E15" s="21"/>
      <c r="F15" s="21"/>
      <c r="G15" s="21"/>
      <c r="H15" s="21"/>
      <c r="I15" s="22"/>
    </row>
    <row r="16" ht="21">
      <c r="B16" s="4" t="s">
        <v>1</v>
      </c>
    </row>
    <row r="17" ht="21">
      <c r="B17" s="4"/>
    </row>
    <row r="18" spans="1:9" ht="15">
      <c r="A18" s="2">
        <v>3</v>
      </c>
      <c r="B18" s="2" t="s">
        <v>7</v>
      </c>
      <c r="C18" s="2"/>
      <c r="D18" s="2"/>
      <c r="I18" s="3">
        <f>I19+I47</f>
        <v>314053.64</v>
      </c>
    </row>
    <row r="19" spans="1:9" ht="15">
      <c r="A19" s="2">
        <v>32</v>
      </c>
      <c r="B19" s="2" t="s">
        <v>6</v>
      </c>
      <c r="C19" s="2"/>
      <c r="D19" s="2"/>
      <c r="I19" s="3">
        <f>I20+I24+I30+I42+I40</f>
        <v>302556.32</v>
      </c>
    </row>
    <row r="20" spans="1:9" ht="15">
      <c r="A20" s="2">
        <v>321</v>
      </c>
      <c r="B20" s="2" t="s">
        <v>19</v>
      </c>
      <c r="C20" s="2"/>
      <c r="D20" s="2"/>
      <c r="E20" s="2"/>
      <c r="F20" s="2"/>
      <c r="G20" s="2"/>
      <c r="H20" s="2"/>
      <c r="I20" s="3">
        <f>SUM(I21:I23)</f>
        <v>72916.12</v>
      </c>
    </row>
    <row r="21" spans="1:9" ht="15">
      <c r="A21">
        <v>3211</v>
      </c>
      <c r="B21" t="s">
        <v>24</v>
      </c>
      <c r="I21" s="1">
        <v>65572.12</v>
      </c>
    </row>
    <row r="22" spans="1:9" ht="15">
      <c r="A22">
        <v>3213</v>
      </c>
      <c r="B22" t="s">
        <v>25</v>
      </c>
      <c r="I22" s="1">
        <v>7100</v>
      </c>
    </row>
    <row r="23" spans="1:9" ht="15">
      <c r="A23" s="9">
        <v>3214</v>
      </c>
      <c r="B23" s="9" t="s">
        <v>54</v>
      </c>
      <c r="C23" s="5"/>
      <c r="D23" s="5"/>
      <c r="E23" s="5"/>
      <c r="F23" s="5"/>
      <c r="G23" s="5"/>
      <c r="H23" s="5"/>
      <c r="I23" s="1">
        <v>244</v>
      </c>
    </row>
    <row r="24" spans="1:9" ht="15">
      <c r="A24" s="2">
        <v>322</v>
      </c>
      <c r="B24" s="2" t="s">
        <v>20</v>
      </c>
      <c r="C24" s="2"/>
      <c r="D24" s="2"/>
      <c r="E24" s="2"/>
      <c r="F24" s="2"/>
      <c r="G24" s="2"/>
      <c r="H24" s="2"/>
      <c r="I24" s="3">
        <f>SUM(I25:I29)</f>
        <v>74100</v>
      </c>
    </row>
    <row r="25" spans="1:9" ht="15">
      <c r="A25">
        <v>3221</v>
      </c>
      <c r="B25" t="s">
        <v>26</v>
      </c>
      <c r="I25" s="1">
        <v>30472.9</v>
      </c>
    </row>
    <row r="26" spans="1:9" ht="15">
      <c r="A26">
        <v>3223</v>
      </c>
      <c r="B26" t="s">
        <v>27</v>
      </c>
      <c r="I26" s="1">
        <v>31680.41</v>
      </c>
    </row>
    <row r="27" spans="1:9" ht="15">
      <c r="A27">
        <v>3224</v>
      </c>
      <c r="B27" t="s">
        <v>28</v>
      </c>
      <c r="I27" s="1">
        <v>5345.14</v>
      </c>
    </row>
    <row r="28" spans="1:9" ht="15">
      <c r="A28">
        <v>3225</v>
      </c>
      <c r="B28" t="s">
        <v>29</v>
      </c>
      <c r="I28" s="1">
        <v>5407.8</v>
      </c>
    </row>
    <row r="29" spans="1:9" ht="15">
      <c r="A29">
        <v>3227</v>
      </c>
      <c r="B29" t="s">
        <v>30</v>
      </c>
      <c r="I29" s="1">
        <v>1193.75</v>
      </c>
    </row>
    <row r="30" spans="1:9" ht="15">
      <c r="A30" s="2">
        <v>323</v>
      </c>
      <c r="B30" s="2" t="s">
        <v>5</v>
      </c>
      <c r="C30" s="2"/>
      <c r="I30" s="3">
        <f>SUM(I31:I39)</f>
        <v>124990.95</v>
      </c>
    </row>
    <row r="31" spans="1:9" ht="15">
      <c r="A31">
        <v>3231</v>
      </c>
      <c r="B31" t="s">
        <v>31</v>
      </c>
      <c r="I31" s="1">
        <v>13026.85</v>
      </c>
    </row>
    <row r="32" spans="1:9" ht="15">
      <c r="A32">
        <v>3232</v>
      </c>
      <c r="B32" t="s">
        <v>32</v>
      </c>
      <c r="I32" s="1">
        <v>10050.9</v>
      </c>
    </row>
    <row r="33" spans="1:9" ht="15">
      <c r="A33">
        <v>3233</v>
      </c>
      <c r="B33" t="s">
        <v>33</v>
      </c>
      <c r="I33" s="1">
        <v>7686</v>
      </c>
    </row>
    <row r="34" spans="1:9" ht="15">
      <c r="A34">
        <v>3234</v>
      </c>
      <c r="B34" t="s">
        <v>34</v>
      </c>
      <c r="I34" s="1">
        <v>2797.97</v>
      </c>
    </row>
    <row r="35" spans="1:9" ht="15">
      <c r="A35">
        <v>3235</v>
      </c>
      <c r="B35" t="s">
        <v>60</v>
      </c>
      <c r="I35" s="1">
        <v>262.56</v>
      </c>
    </row>
    <row r="36" spans="1:9" ht="15">
      <c r="A36">
        <v>3236</v>
      </c>
      <c r="B36" t="s">
        <v>55</v>
      </c>
      <c r="I36" s="1">
        <v>4000</v>
      </c>
    </row>
    <row r="37" spans="1:9" ht="15">
      <c r="A37">
        <v>3237</v>
      </c>
      <c r="B37" t="s">
        <v>17</v>
      </c>
      <c r="I37" s="1">
        <v>71256.06</v>
      </c>
    </row>
    <row r="38" spans="1:9" ht="15">
      <c r="A38">
        <v>3238</v>
      </c>
      <c r="B38" t="s">
        <v>35</v>
      </c>
      <c r="I38" s="1">
        <v>10950.61</v>
      </c>
    </row>
    <row r="39" spans="1:9" ht="15">
      <c r="A39">
        <v>3239</v>
      </c>
      <c r="B39" t="s">
        <v>36</v>
      </c>
      <c r="I39" s="1">
        <v>4960</v>
      </c>
    </row>
    <row r="40" spans="1:9" ht="15">
      <c r="A40" s="2">
        <v>324</v>
      </c>
      <c r="B40" s="2" t="s">
        <v>59</v>
      </c>
      <c r="C40" s="8"/>
      <c r="D40" s="8"/>
      <c r="E40" s="8"/>
      <c r="F40" s="8"/>
      <c r="I40" s="6">
        <f>I41</f>
        <v>8033.7</v>
      </c>
    </row>
    <row r="41" spans="1:9" ht="15">
      <c r="A41" s="9">
        <v>3241</v>
      </c>
      <c r="B41" s="9" t="s">
        <v>59</v>
      </c>
      <c r="C41" s="5"/>
      <c r="D41" s="5"/>
      <c r="E41" s="5"/>
      <c r="F41" s="5"/>
      <c r="I41" s="1">
        <v>8033.7</v>
      </c>
    </row>
    <row r="42" spans="1:9" ht="15">
      <c r="A42" s="2">
        <v>329</v>
      </c>
      <c r="B42" s="2" t="s">
        <v>4</v>
      </c>
      <c r="C42" s="2"/>
      <c r="D42" s="2"/>
      <c r="E42" s="2" t="s">
        <v>37</v>
      </c>
      <c r="F42" s="2"/>
      <c r="G42" s="2"/>
      <c r="H42" s="2"/>
      <c r="I42" s="3">
        <f>SUM(I43:I46)</f>
        <v>22515.55</v>
      </c>
    </row>
    <row r="43" spans="1:9" ht="15">
      <c r="A43">
        <v>3293</v>
      </c>
      <c r="B43" t="s">
        <v>38</v>
      </c>
      <c r="I43" s="1">
        <v>7282.69</v>
      </c>
    </row>
    <row r="44" spans="1:9" ht="15">
      <c r="A44">
        <v>3294</v>
      </c>
      <c r="B44" t="s">
        <v>39</v>
      </c>
      <c r="I44" s="1">
        <v>6700</v>
      </c>
    </row>
    <row r="45" spans="1:9" ht="15">
      <c r="A45">
        <v>3295</v>
      </c>
      <c r="B45" t="s">
        <v>40</v>
      </c>
      <c r="I45" s="1">
        <v>287.5</v>
      </c>
    </row>
    <row r="46" spans="1:9" ht="15">
      <c r="A46">
        <v>3299</v>
      </c>
      <c r="B46" t="s">
        <v>2</v>
      </c>
      <c r="I46" s="1">
        <v>8245.36</v>
      </c>
    </row>
    <row r="47" spans="1:9" ht="15">
      <c r="A47" s="2">
        <v>34</v>
      </c>
      <c r="B47" s="2" t="s">
        <v>41</v>
      </c>
      <c r="C47" s="2"/>
      <c r="D47" s="2"/>
      <c r="I47" s="3">
        <f>I48</f>
        <v>11497.32</v>
      </c>
    </row>
    <row r="48" spans="1:9" ht="15">
      <c r="A48" s="2">
        <v>343</v>
      </c>
      <c r="B48" s="2" t="s">
        <v>42</v>
      </c>
      <c r="C48" s="2"/>
      <c r="D48" s="2"/>
      <c r="I48" s="3">
        <f>SUM(I49:I51)</f>
        <v>11497.32</v>
      </c>
    </row>
    <row r="49" spans="1:9" ht="15">
      <c r="A49">
        <v>3431</v>
      </c>
      <c r="B49" t="s">
        <v>43</v>
      </c>
      <c r="I49" s="1">
        <v>11492.52</v>
      </c>
    </row>
    <row r="50" spans="1:9" ht="15">
      <c r="A50">
        <v>3432</v>
      </c>
      <c r="B50" t="s">
        <v>65</v>
      </c>
      <c r="I50" s="1">
        <v>4.8</v>
      </c>
    </row>
    <row r="51" spans="1:9" ht="15">
      <c r="A51">
        <v>3433</v>
      </c>
      <c r="B51" t="s">
        <v>66</v>
      </c>
      <c r="I51" s="1">
        <v>0</v>
      </c>
    </row>
    <row r="52" ht="15">
      <c r="I52" s="1"/>
    </row>
    <row r="53" spans="1:9" ht="15">
      <c r="A53" s="2">
        <v>4</v>
      </c>
      <c r="B53" s="2" t="s">
        <v>11</v>
      </c>
      <c r="C53" s="2"/>
      <c r="D53" s="2"/>
      <c r="E53" s="2"/>
      <c r="I53" s="6">
        <f>I54+I60+I58</f>
        <v>11009.05</v>
      </c>
    </row>
    <row r="54" spans="1:9" ht="15">
      <c r="A54" s="2">
        <v>422</v>
      </c>
      <c r="B54" s="2" t="s">
        <v>3</v>
      </c>
      <c r="C54" s="2"/>
      <c r="D54" s="2"/>
      <c r="E54" s="2"/>
      <c r="I54" s="6">
        <f>SUM(I55:I57)</f>
        <v>11009.05</v>
      </c>
    </row>
    <row r="55" spans="1:9" ht="15">
      <c r="A55" s="9">
        <v>4221</v>
      </c>
      <c r="B55" s="9" t="s">
        <v>44</v>
      </c>
      <c r="C55" s="9"/>
      <c r="D55" s="9"/>
      <c r="E55" s="9"/>
      <c r="I55" s="1">
        <v>10233.05</v>
      </c>
    </row>
    <row r="56" spans="1:9" ht="15">
      <c r="A56" s="9">
        <v>4222</v>
      </c>
      <c r="B56" s="9" t="s">
        <v>67</v>
      </c>
      <c r="C56" s="9"/>
      <c r="D56" s="9"/>
      <c r="E56" s="9"/>
      <c r="I56" s="1">
        <v>776</v>
      </c>
    </row>
    <row r="57" spans="1:9" ht="15">
      <c r="A57" s="5">
        <v>4226</v>
      </c>
      <c r="B57" s="5" t="s">
        <v>12</v>
      </c>
      <c r="C57" s="5"/>
      <c r="D57" s="5"/>
      <c r="E57" s="5"/>
      <c r="F57" s="5"/>
      <c r="I57" s="1">
        <v>0</v>
      </c>
    </row>
    <row r="58" spans="1:9" s="8" customFormat="1" ht="15">
      <c r="A58" s="2">
        <v>424</v>
      </c>
      <c r="B58" s="2" t="s">
        <v>71</v>
      </c>
      <c r="C58" s="2"/>
      <c r="D58" s="2"/>
      <c r="E58" s="2"/>
      <c r="I58" s="6">
        <f>I59</f>
        <v>0</v>
      </c>
    </row>
    <row r="59" spans="1:9" ht="15">
      <c r="A59" s="9">
        <v>4241</v>
      </c>
      <c r="B59" s="9" t="s">
        <v>71</v>
      </c>
      <c r="C59" s="9"/>
      <c r="D59" s="9"/>
      <c r="E59" s="9"/>
      <c r="I59" s="1">
        <v>0</v>
      </c>
    </row>
    <row r="60" spans="1:9" ht="15">
      <c r="A60" s="2">
        <v>426</v>
      </c>
      <c r="B60" s="2" t="s">
        <v>68</v>
      </c>
      <c r="C60" s="5"/>
      <c r="D60" s="5"/>
      <c r="E60" s="5"/>
      <c r="I60" s="6">
        <f>I61</f>
        <v>0</v>
      </c>
    </row>
    <row r="61" spans="1:9" ht="15">
      <c r="A61" s="9">
        <v>4262</v>
      </c>
      <c r="B61" s="9" t="s">
        <v>69</v>
      </c>
      <c r="C61" s="5"/>
      <c r="D61" s="5"/>
      <c r="E61" s="5"/>
      <c r="I61" s="1">
        <v>0</v>
      </c>
    </row>
    <row r="63" spans="1:9" ht="15">
      <c r="A63" s="11"/>
      <c r="B63" s="12" t="s">
        <v>8</v>
      </c>
      <c r="C63" s="12"/>
      <c r="D63" s="12"/>
      <c r="E63" s="12"/>
      <c r="F63" s="12"/>
      <c r="G63" s="12"/>
      <c r="H63" s="12"/>
      <c r="I63" s="13">
        <f>I18+I53</f>
        <v>325062.69</v>
      </c>
    </row>
    <row r="67" spans="1:7" ht="15">
      <c r="A67" s="5" t="s">
        <v>58</v>
      </c>
      <c r="G67" t="s">
        <v>91</v>
      </c>
    </row>
    <row r="68" spans="1:7" ht="15">
      <c r="A68" t="s">
        <v>18</v>
      </c>
      <c r="G68" t="s">
        <v>92</v>
      </c>
    </row>
    <row r="71" ht="15">
      <c r="G71" s="2"/>
    </row>
  </sheetData>
  <sheetProtection/>
  <mergeCells count="1">
    <mergeCell ref="B14:D14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zoomScalePageLayoutView="0" workbookViewId="0" topLeftCell="A11">
      <selection activeCell="A44" sqref="A44"/>
    </sheetView>
  </sheetViews>
  <sheetFormatPr defaultColWidth="9.140625" defaultRowHeight="15"/>
  <cols>
    <col min="5" max="5" width="12.7109375" style="0" customWidth="1"/>
    <col min="6" max="6" width="14.00390625" style="0" customWidth="1"/>
  </cols>
  <sheetData>
    <row r="2" ht="15">
      <c r="A2" t="s">
        <v>52</v>
      </c>
    </row>
    <row r="3" ht="15">
      <c r="A3" t="s">
        <v>13</v>
      </c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3" ht="15">
      <c r="A7" s="2"/>
      <c r="B7" s="2" t="s">
        <v>94</v>
      </c>
      <c r="C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ht="21">
      <c r="B10" s="4" t="s">
        <v>0</v>
      </c>
    </row>
    <row r="12" spans="1:6" ht="15">
      <c r="A12" s="2">
        <v>6361</v>
      </c>
      <c r="B12" s="2" t="s">
        <v>46</v>
      </c>
      <c r="C12" s="2"/>
      <c r="D12" s="2"/>
      <c r="E12" s="3"/>
      <c r="F12" s="3">
        <v>3602327.75</v>
      </c>
    </row>
    <row r="13" spans="1:6" ht="15">
      <c r="A13" s="2"/>
      <c r="B13" s="2"/>
      <c r="E13" s="3"/>
      <c r="F13" s="3"/>
    </row>
    <row r="14" spans="1:5" ht="15">
      <c r="A14" s="2"/>
      <c r="B14" s="2"/>
      <c r="E14" s="3"/>
    </row>
    <row r="15" ht="21">
      <c r="B15" s="4" t="s">
        <v>1</v>
      </c>
    </row>
    <row r="16" ht="21">
      <c r="B16" s="4"/>
    </row>
    <row r="17" spans="1:6" ht="15">
      <c r="A17" s="2">
        <v>3</v>
      </c>
      <c r="B17" s="2" t="s">
        <v>7</v>
      </c>
      <c r="C17" s="2"/>
      <c r="D17" s="2"/>
      <c r="F17" s="3">
        <f>F18+F25</f>
        <v>3602621.3000000003</v>
      </c>
    </row>
    <row r="18" spans="1:6" ht="15">
      <c r="A18" s="2">
        <v>31</v>
      </c>
      <c r="B18" s="2" t="s">
        <v>22</v>
      </c>
      <c r="C18" s="2"/>
      <c r="D18" s="2"/>
      <c r="F18" s="3">
        <f>F19+F23+F21</f>
        <v>3172399.8400000003</v>
      </c>
    </row>
    <row r="19" spans="1:6" ht="15">
      <c r="A19" s="2">
        <v>311</v>
      </c>
      <c r="B19" s="2" t="s">
        <v>47</v>
      </c>
      <c r="C19" s="2"/>
      <c r="D19" s="2"/>
      <c r="F19" s="3">
        <f>F20</f>
        <v>2643062.62</v>
      </c>
    </row>
    <row r="20" spans="1:8" ht="15">
      <c r="A20" s="5">
        <v>3111</v>
      </c>
      <c r="B20" s="5" t="s">
        <v>48</v>
      </c>
      <c r="C20" s="5"/>
      <c r="D20" s="5"/>
      <c r="E20" s="5"/>
      <c r="F20" s="7">
        <v>2643062.62</v>
      </c>
      <c r="G20" s="5"/>
      <c r="H20" s="5"/>
    </row>
    <row r="21" spans="1:8" ht="15">
      <c r="A21" s="2">
        <v>312</v>
      </c>
      <c r="B21" s="2" t="s">
        <v>23</v>
      </c>
      <c r="C21" s="5"/>
      <c r="D21" s="5"/>
      <c r="E21" s="5"/>
      <c r="F21" s="6">
        <f>F22</f>
        <v>101365.94</v>
      </c>
      <c r="G21" s="5"/>
      <c r="H21" s="5"/>
    </row>
    <row r="22" spans="1:8" ht="15">
      <c r="A22" s="9">
        <v>3121</v>
      </c>
      <c r="B22" s="9" t="s">
        <v>23</v>
      </c>
      <c r="C22" s="5"/>
      <c r="D22" s="5"/>
      <c r="E22" s="5"/>
      <c r="F22" s="7">
        <v>101365.94</v>
      </c>
      <c r="G22" s="5"/>
      <c r="H22" s="5"/>
    </row>
    <row r="23" spans="1:6" ht="15">
      <c r="A23" s="2">
        <v>313</v>
      </c>
      <c r="B23" s="2" t="s">
        <v>49</v>
      </c>
      <c r="C23" s="2"/>
      <c r="D23" s="2"/>
      <c r="F23" s="3">
        <f>F24</f>
        <v>427971.28</v>
      </c>
    </row>
    <row r="24" spans="1:8" ht="15">
      <c r="A24" s="5">
        <v>3132</v>
      </c>
      <c r="B24" s="5" t="s">
        <v>50</v>
      </c>
      <c r="C24" s="5"/>
      <c r="D24" s="5"/>
      <c r="E24" s="5"/>
      <c r="F24" s="7">
        <v>427971.28</v>
      </c>
      <c r="G24" s="5"/>
      <c r="H24" s="5"/>
    </row>
    <row r="25" spans="1:8" ht="15">
      <c r="A25" s="2">
        <v>32</v>
      </c>
      <c r="B25" s="2" t="s">
        <v>6</v>
      </c>
      <c r="C25" s="2"/>
      <c r="D25" s="2"/>
      <c r="F25" s="3">
        <f>F26+F28+F31</f>
        <v>430221.46</v>
      </c>
      <c r="H25" t="s">
        <v>9</v>
      </c>
    </row>
    <row r="26" spans="1:6" ht="15">
      <c r="A26" s="2">
        <v>321</v>
      </c>
      <c r="B26" s="2" t="s">
        <v>19</v>
      </c>
      <c r="C26" s="2"/>
      <c r="D26" s="2"/>
      <c r="E26" s="2"/>
      <c r="F26" s="3">
        <f>F27</f>
        <v>358622.45</v>
      </c>
    </row>
    <row r="27" spans="1:8" ht="15">
      <c r="A27" s="5">
        <v>3212</v>
      </c>
      <c r="B27" t="s">
        <v>57</v>
      </c>
      <c r="C27" s="5"/>
      <c r="D27" s="5"/>
      <c r="E27" s="5"/>
      <c r="F27" s="7">
        <v>358622.45</v>
      </c>
      <c r="G27" s="5"/>
      <c r="H27" s="5"/>
    </row>
    <row r="28" spans="1:8" ht="15">
      <c r="A28" s="8">
        <v>323</v>
      </c>
      <c r="B28" s="8" t="s">
        <v>5</v>
      </c>
      <c r="C28" s="8"/>
      <c r="D28" s="8"/>
      <c r="E28" s="8"/>
      <c r="F28" s="6">
        <f>F30+F29</f>
        <v>60349</v>
      </c>
      <c r="G28" s="8"/>
      <c r="H28" s="8"/>
    </row>
    <row r="29" spans="1:8" ht="15">
      <c r="A29" s="5">
        <v>3236</v>
      </c>
      <c r="B29" s="5" t="s">
        <v>93</v>
      </c>
      <c r="C29" s="5"/>
      <c r="D29" s="5"/>
      <c r="E29" s="8"/>
      <c r="F29" s="7">
        <v>4750</v>
      </c>
      <c r="G29" s="8"/>
      <c r="H29" s="8"/>
    </row>
    <row r="30" spans="1:8" ht="15">
      <c r="A30" s="5">
        <v>3237</v>
      </c>
      <c r="B30" t="s">
        <v>17</v>
      </c>
      <c r="C30" s="5"/>
      <c r="D30" s="5"/>
      <c r="E30" s="5"/>
      <c r="F30" s="7">
        <v>55599</v>
      </c>
      <c r="G30" s="8"/>
      <c r="H30" s="8"/>
    </row>
    <row r="31" spans="1:8" ht="15">
      <c r="A31" s="2">
        <v>329</v>
      </c>
      <c r="B31" s="2" t="s">
        <v>4</v>
      </c>
      <c r="C31" s="2"/>
      <c r="D31" s="2"/>
      <c r="E31" s="2" t="s">
        <v>37</v>
      </c>
      <c r="F31" s="3">
        <f>F32</f>
        <v>11250.01</v>
      </c>
      <c r="G31" s="8"/>
      <c r="H31" s="8"/>
    </row>
    <row r="32" spans="1:8" ht="15">
      <c r="A32" s="5">
        <v>3295</v>
      </c>
      <c r="B32" t="s">
        <v>40</v>
      </c>
      <c r="C32" s="5"/>
      <c r="D32" s="5"/>
      <c r="E32" s="5"/>
      <c r="F32" s="7">
        <v>11250.01</v>
      </c>
      <c r="G32" s="5"/>
      <c r="H32" s="5"/>
    </row>
    <row r="33" spans="1:8" ht="15">
      <c r="A33" s="15"/>
      <c r="B33" s="16" t="s">
        <v>15</v>
      </c>
      <c r="C33" s="16"/>
      <c r="D33" s="16"/>
      <c r="E33" s="16"/>
      <c r="F33" s="17">
        <f>F17</f>
        <v>3602621.3000000003</v>
      </c>
      <c r="G33" s="8"/>
      <c r="H33" s="8"/>
    </row>
    <row r="40" spans="1:8" ht="15">
      <c r="A40" s="5" t="s">
        <v>58</v>
      </c>
      <c r="B40" s="5"/>
      <c r="C40" s="5"/>
      <c r="D40" s="5"/>
      <c r="E40" s="5"/>
      <c r="F40" s="5"/>
      <c r="G40" t="s">
        <v>91</v>
      </c>
      <c r="H40" s="8"/>
    </row>
    <row r="41" spans="1:7" ht="15">
      <c r="A41" t="s">
        <v>18</v>
      </c>
      <c r="G41" t="s">
        <v>92</v>
      </c>
    </row>
    <row r="42" ht="15">
      <c r="G42" s="9"/>
    </row>
    <row r="43" ht="15">
      <c r="G43" s="9"/>
    </row>
    <row r="44" ht="15">
      <c r="G44" s="2"/>
    </row>
    <row r="45" ht="15">
      <c r="G45" s="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2"/>
  <sheetViews>
    <sheetView zoomScalePageLayoutView="0" workbookViewId="0" topLeftCell="A61">
      <selection activeCell="F91" sqref="F91"/>
    </sheetView>
  </sheetViews>
  <sheetFormatPr defaultColWidth="9.140625" defaultRowHeight="15"/>
  <cols>
    <col min="5" max="5" width="46.00390625" style="0" customWidth="1"/>
    <col min="6" max="6" width="16.7109375" style="0" customWidth="1"/>
    <col min="8" max="8" width="18.421875" style="0" customWidth="1"/>
  </cols>
  <sheetData>
    <row r="2" ht="15">
      <c r="A2" t="s">
        <v>52</v>
      </c>
    </row>
    <row r="3" ht="15">
      <c r="A3" t="s">
        <v>13</v>
      </c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3" ht="15">
      <c r="A7" s="2"/>
      <c r="B7" s="2" t="s">
        <v>94</v>
      </c>
      <c r="C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ht="21">
      <c r="B10" s="4" t="s">
        <v>0</v>
      </c>
    </row>
    <row r="11" ht="26.25" customHeight="1">
      <c r="B11" s="4"/>
    </row>
    <row r="12" spans="1:6" ht="15.75" customHeight="1">
      <c r="A12" s="8">
        <v>6361</v>
      </c>
      <c r="B12" s="2" t="s">
        <v>46</v>
      </c>
      <c r="C12" s="8"/>
      <c r="D12" s="8"/>
      <c r="E12" s="8"/>
      <c r="F12" s="6">
        <f>MINISTARSTVO!F12</f>
        <v>3602327.75</v>
      </c>
    </row>
    <row r="13" spans="1:6" ht="15">
      <c r="A13" s="8">
        <v>6413</v>
      </c>
      <c r="B13" s="2" t="s">
        <v>14</v>
      </c>
      <c r="E13" s="3"/>
      <c r="F13" s="3">
        <f>'ŠKOLA- vlastiti'!G12</f>
        <v>1.11</v>
      </c>
    </row>
    <row r="14" spans="1:6" ht="15">
      <c r="A14" s="2">
        <v>6526</v>
      </c>
      <c r="B14" s="2" t="s">
        <v>16</v>
      </c>
      <c r="C14" s="2"/>
      <c r="D14" s="2"/>
      <c r="E14" s="3"/>
      <c r="F14" s="3">
        <f>ŠKOLA!G12</f>
        <v>200400</v>
      </c>
    </row>
    <row r="15" spans="1:6" ht="15">
      <c r="A15" s="8">
        <v>6632</v>
      </c>
      <c r="B15" s="2" t="s">
        <v>85</v>
      </c>
      <c r="C15" s="8"/>
      <c r="D15" s="8"/>
      <c r="E15" s="8"/>
      <c r="F15" s="3">
        <f>'ŠKOLA- donacija'!G12</f>
        <v>22498</v>
      </c>
    </row>
    <row r="16" spans="1:6" ht="15">
      <c r="A16" s="8">
        <v>6414</v>
      </c>
      <c r="B16" s="2" t="s">
        <v>86</v>
      </c>
      <c r="E16" s="3"/>
      <c r="F16" s="3">
        <f>'ŠKOLA- vlastiti'!G13</f>
        <v>291.97</v>
      </c>
    </row>
    <row r="17" spans="1:6" ht="15">
      <c r="A17" s="8">
        <v>6831</v>
      </c>
      <c r="B17" s="2" t="s">
        <v>87</v>
      </c>
      <c r="E17" s="3"/>
      <c r="F17" s="3">
        <f>'ŠKOLA- vlastiti'!G14</f>
        <v>220</v>
      </c>
    </row>
    <row r="18" spans="1:6" ht="15">
      <c r="A18" s="2">
        <v>6711</v>
      </c>
      <c r="B18" s="2" t="s">
        <v>21</v>
      </c>
      <c r="C18" s="2"/>
      <c r="D18" s="2"/>
      <c r="E18" s="3"/>
      <c r="F18" s="3">
        <f>GRAD!I12</f>
        <v>314053.64</v>
      </c>
    </row>
    <row r="19" spans="1:6" ht="15">
      <c r="A19" s="2">
        <v>6712</v>
      </c>
      <c r="B19" s="2" t="s">
        <v>70</v>
      </c>
      <c r="C19" s="2"/>
      <c r="D19" s="2"/>
      <c r="E19" s="3"/>
      <c r="F19" s="3">
        <f>GRAD!I13</f>
        <v>11009.05</v>
      </c>
    </row>
    <row r="20" spans="1:6" ht="15">
      <c r="A20" s="2">
        <v>922</v>
      </c>
      <c r="B20" s="2" t="s">
        <v>96</v>
      </c>
      <c r="C20" s="2"/>
      <c r="D20" s="2"/>
      <c r="E20" s="1"/>
      <c r="F20" s="3">
        <f>'ŠKOLA- preneseni višak'!G12</f>
        <v>150000</v>
      </c>
    </row>
    <row r="21" spans="1:6" ht="15">
      <c r="A21" s="11"/>
      <c r="B21" s="12" t="s">
        <v>51</v>
      </c>
      <c r="C21" s="12"/>
      <c r="D21" s="12"/>
      <c r="E21" s="14"/>
      <c r="F21" s="13">
        <f>SUM(F12:F20)</f>
        <v>4300801.52</v>
      </c>
    </row>
    <row r="22" spans="1:5" ht="15">
      <c r="A22" s="2"/>
      <c r="B22" s="2"/>
      <c r="E22" s="3"/>
    </row>
    <row r="23" ht="21">
      <c r="B23" s="4" t="s">
        <v>1</v>
      </c>
    </row>
    <row r="24" ht="21">
      <c r="B24" s="4"/>
    </row>
    <row r="25" spans="1:6" ht="15">
      <c r="A25" s="2">
        <v>3</v>
      </c>
      <c r="B25" s="2" t="s">
        <v>7</v>
      </c>
      <c r="C25" s="2"/>
      <c r="D25" s="2"/>
      <c r="F25" s="3">
        <f>F26+F33+F62</f>
        <v>3994311.92</v>
      </c>
    </row>
    <row r="26" spans="1:6" ht="15">
      <c r="A26" s="2">
        <v>31</v>
      </c>
      <c r="B26" s="2" t="s">
        <v>22</v>
      </c>
      <c r="C26" s="2"/>
      <c r="D26" s="2"/>
      <c r="F26" s="3">
        <f>F27+F29+F31</f>
        <v>3172399.84</v>
      </c>
    </row>
    <row r="27" spans="1:6" ht="15">
      <c r="A27" s="2">
        <v>311</v>
      </c>
      <c r="B27" s="2" t="s">
        <v>47</v>
      </c>
      <c r="C27" s="2"/>
      <c r="D27" s="2"/>
      <c r="F27" s="3">
        <f>F28</f>
        <v>2643062.62</v>
      </c>
    </row>
    <row r="28" spans="1:6" ht="15">
      <c r="A28" s="5">
        <v>3111</v>
      </c>
      <c r="B28" s="5" t="s">
        <v>48</v>
      </c>
      <c r="C28" s="5"/>
      <c r="D28" s="5"/>
      <c r="E28" s="5"/>
      <c r="F28" s="7">
        <f>MINISTARSTVO!F20</f>
        <v>2643062.62</v>
      </c>
    </row>
    <row r="29" spans="1:6" ht="15">
      <c r="A29" s="2">
        <v>312</v>
      </c>
      <c r="B29" s="2" t="s">
        <v>23</v>
      </c>
      <c r="C29" s="2"/>
      <c r="D29" s="2"/>
      <c r="F29" s="3">
        <f>F30</f>
        <v>101365.94</v>
      </c>
    </row>
    <row r="30" spans="1:6" ht="15">
      <c r="A30" s="9">
        <v>3121</v>
      </c>
      <c r="B30" s="9" t="s">
        <v>23</v>
      </c>
      <c r="C30" s="9"/>
      <c r="D30" s="9"/>
      <c r="E30" s="5"/>
      <c r="F30" s="10">
        <f>MINISTARSTVO!F22</f>
        <v>101365.94</v>
      </c>
    </row>
    <row r="31" spans="1:6" ht="15">
      <c r="A31" s="2">
        <v>313</v>
      </c>
      <c r="B31" s="2" t="s">
        <v>49</v>
      </c>
      <c r="C31" s="2"/>
      <c r="D31" s="2"/>
      <c r="F31" s="3">
        <f>F32</f>
        <v>427971.28</v>
      </c>
    </row>
    <row r="32" spans="1:6" ht="15">
      <c r="A32" s="5">
        <v>3132</v>
      </c>
      <c r="B32" s="5" t="s">
        <v>50</v>
      </c>
      <c r="C32" s="5"/>
      <c r="D32" s="5"/>
      <c r="E32" s="5"/>
      <c r="F32" s="7">
        <f>MINISTARSTVO!F24</f>
        <v>427971.28</v>
      </c>
    </row>
    <row r="33" spans="1:8" ht="15">
      <c r="A33" s="2">
        <v>32</v>
      </c>
      <c r="B33" s="2" t="s">
        <v>6</v>
      </c>
      <c r="C33" s="2"/>
      <c r="D33" s="2"/>
      <c r="F33" s="3">
        <f>F34+F39+F45+F57+F55</f>
        <v>810414.7600000001</v>
      </c>
      <c r="H33" t="s">
        <v>9</v>
      </c>
    </row>
    <row r="34" spans="1:6" ht="15">
      <c r="A34" s="2">
        <v>321</v>
      </c>
      <c r="B34" s="2" t="s">
        <v>19</v>
      </c>
      <c r="C34" s="2"/>
      <c r="D34" s="2"/>
      <c r="E34" s="2"/>
      <c r="F34" s="3">
        <f>SUM(F35:F38)</f>
        <v>432530.57</v>
      </c>
    </row>
    <row r="35" spans="1:6" ht="15">
      <c r="A35">
        <v>3211</v>
      </c>
      <c r="B35" t="s">
        <v>24</v>
      </c>
      <c r="F35" s="1">
        <f>ŠKOLA!G22+GRAD!I21+'ŠKOLA- preneseni višak'!G21</f>
        <v>66184.12</v>
      </c>
    </row>
    <row r="36" spans="1:6" ht="15">
      <c r="A36" s="5">
        <v>3212</v>
      </c>
      <c r="B36" t="s">
        <v>57</v>
      </c>
      <c r="C36" s="5"/>
      <c r="D36" s="5"/>
      <c r="E36" s="5"/>
      <c r="F36" s="7">
        <f>MINISTARSTVO!F27</f>
        <v>358622.45</v>
      </c>
    </row>
    <row r="37" spans="1:6" ht="15">
      <c r="A37">
        <v>3213</v>
      </c>
      <c r="B37" t="s">
        <v>25</v>
      </c>
      <c r="F37" s="1">
        <f>GRAD!I22+ŠKOLA!G23+'ŠKOLA- preneseni višak'!G22</f>
        <v>7480</v>
      </c>
    </row>
    <row r="38" spans="1:6" ht="15">
      <c r="A38">
        <v>3214</v>
      </c>
      <c r="B38" t="s">
        <v>56</v>
      </c>
      <c r="F38" s="1">
        <f>ŠKOLA!G24+GRAD!I23</f>
        <v>244</v>
      </c>
    </row>
    <row r="39" spans="1:6" ht="15">
      <c r="A39" s="2">
        <v>322</v>
      </c>
      <c r="B39" s="2" t="s">
        <v>20</v>
      </c>
      <c r="C39" s="2"/>
      <c r="D39" s="2"/>
      <c r="E39" s="2"/>
      <c r="F39" s="3">
        <f>SUM(F40:F44)</f>
        <v>82603.45</v>
      </c>
    </row>
    <row r="40" spans="1:6" ht="15">
      <c r="A40">
        <v>3221</v>
      </c>
      <c r="B40" t="s">
        <v>26</v>
      </c>
      <c r="F40" s="1">
        <f>GRAD!I25+ŠKOLA!G26+'ŠKOLA- preneseni višak'!G25</f>
        <v>31849.7</v>
      </c>
    </row>
    <row r="41" spans="1:6" ht="15">
      <c r="A41">
        <v>3223</v>
      </c>
      <c r="B41" t="s">
        <v>27</v>
      </c>
      <c r="F41" s="1">
        <f>GRAD!I26+ŠKOLA!G27+'ŠKOLA- preneseni višak'!G26</f>
        <v>35109.49</v>
      </c>
    </row>
    <row r="42" spans="1:6" ht="15">
      <c r="A42">
        <v>3224</v>
      </c>
      <c r="B42" t="s">
        <v>28</v>
      </c>
      <c r="F42" s="1">
        <f>GRAD!I27+ŠKOLA!G28+'ŠKOLA- preneseni višak'!G27</f>
        <v>5345.14</v>
      </c>
    </row>
    <row r="43" spans="1:6" ht="15">
      <c r="A43">
        <v>3225</v>
      </c>
      <c r="B43" t="s">
        <v>29</v>
      </c>
      <c r="F43" s="1">
        <f>ŠKOLA!G29+'ŠKOLA- vlastiti'!G30+'ŠKOLA- preneseni višak'!G28+GRAD!I28</f>
        <v>9105.37</v>
      </c>
    </row>
    <row r="44" spans="1:6" ht="15">
      <c r="A44">
        <v>3227</v>
      </c>
      <c r="B44" t="s">
        <v>30</v>
      </c>
      <c r="F44" s="1">
        <f>GRAD!I29+ŠKOLA!G30+'ŠKOLA- preneseni višak'!G29</f>
        <v>1193.75</v>
      </c>
    </row>
    <row r="45" spans="1:6" ht="15">
      <c r="A45" s="2">
        <v>323</v>
      </c>
      <c r="B45" s="2" t="s">
        <v>5</v>
      </c>
      <c r="C45" s="2"/>
      <c r="F45" s="3">
        <f>SUM(F46:F54)</f>
        <v>245027.58000000002</v>
      </c>
    </row>
    <row r="46" spans="1:6" ht="15">
      <c r="A46">
        <v>3231</v>
      </c>
      <c r="B46" t="s">
        <v>31</v>
      </c>
      <c r="F46" s="1">
        <f>ŠKOLA!G32+'ŠKOLA- vlastiti'!G33+'ŠKOLA- preneseni višak'!G31+GRAD!I31</f>
        <v>13026.85</v>
      </c>
    </row>
    <row r="47" spans="1:6" ht="15">
      <c r="A47">
        <v>3232</v>
      </c>
      <c r="B47" t="s">
        <v>32</v>
      </c>
      <c r="F47" s="1">
        <f>GRAD!I32+ŠKOLA!G33+'ŠKOLA- preneseni višak'!G32</f>
        <v>18760.9</v>
      </c>
    </row>
    <row r="48" spans="1:6" ht="15">
      <c r="A48">
        <v>3233</v>
      </c>
      <c r="B48" t="s">
        <v>33</v>
      </c>
      <c r="F48" s="1">
        <f>GRAD!I33+ŠKOLA!G34+'ŠKOLA- preneseni višak'!G33</f>
        <v>7686</v>
      </c>
    </row>
    <row r="49" spans="1:6" ht="15">
      <c r="A49">
        <v>3234</v>
      </c>
      <c r="B49" t="s">
        <v>34</v>
      </c>
      <c r="F49" s="1">
        <f>GRAD!I34+ŠKOLA!G35+'ŠKOLA- preneseni višak'!G34</f>
        <v>3836.1499999999996</v>
      </c>
    </row>
    <row r="50" spans="1:6" ht="15">
      <c r="A50">
        <v>3235</v>
      </c>
      <c r="B50" t="s">
        <v>60</v>
      </c>
      <c r="F50" s="1">
        <f>GRAD!I35+ŠKOLA!G36+'ŠKOLA- preneseni višak'!G35</f>
        <v>262.56</v>
      </c>
    </row>
    <row r="51" spans="1:6" ht="15">
      <c r="A51">
        <v>3236</v>
      </c>
      <c r="B51" t="s">
        <v>55</v>
      </c>
      <c r="F51" s="1">
        <f>GRAD!I36+MINISTARSTVO!F29+ŠKOLA!G37</f>
        <v>8750</v>
      </c>
    </row>
    <row r="52" spans="1:6" ht="15">
      <c r="A52">
        <v>3237</v>
      </c>
      <c r="B52" t="s">
        <v>17</v>
      </c>
      <c r="F52" s="1">
        <f>ŠKOLA!G38+GRAD!I37+MINISTARSTVO!F30+'ŠKOLA- preneseni višak'!G37</f>
        <v>173935.12000000002</v>
      </c>
    </row>
    <row r="53" spans="1:6" ht="15">
      <c r="A53">
        <v>3238</v>
      </c>
      <c r="B53" t="s">
        <v>35</v>
      </c>
      <c r="F53" s="1">
        <f>GRAD!I38+ŠKOLA!G39+'ŠKOLA- preneseni višak'!G38</f>
        <v>11286.25</v>
      </c>
    </row>
    <row r="54" spans="1:6" ht="15">
      <c r="A54">
        <v>3239</v>
      </c>
      <c r="B54" t="s">
        <v>36</v>
      </c>
      <c r="F54" s="1">
        <f>ŠKOLA!G40+GRAD!I39+'ŠKOLA- preneseni višak'!G39</f>
        <v>7483.75</v>
      </c>
    </row>
    <row r="55" spans="1:6" ht="15">
      <c r="A55" s="2">
        <v>324</v>
      </c>
      <c r="B55" s="2" t="s">
        <v>59</v>
      </c>
      <c r="C55" s="8"/>
      <c r="D55" s="8"/>
      <c r="E55" s="8"/>
      <c r="F55" s="6">
        <f>F56</f>
        <v>16487.6</v>
      </c>
    </row>
    <row r="56" spans="1:6" ht="15">
      <c r="A56" s="9">
        <v>3241</v>
      </c>
      <c r="B56" s="9" t="s">
        <v>59</v>
      </c>
      <c r="C56" s="5"/>
      <c r="D56" s="5"/>
      <c r="E56" s="5"/>
      <c r="F56" s="7">
        <f>ŠKOLA!G42+GRAD!I41+'ŠKOLA- preneseni višak'!G41</f>
        <v>16487.6</v>
      </c>
    </row>
    <row r="57" spans="1:6" ht="15">
      <c r="A57" s="2">
        <v>329</v>
      </c>
      <c r="B57" s="2" t="s">
        <v>4</v>
      </c>
      <c r="C57" s="2"/>
      <c r="D57" s="2"/>
      <c r="E57" s="2" t="s">
        <v>37</v>
      </c>
      <c r="F57" s="3">
        <f>SUM(F58:F61)</f>
        <v>33765.56</v>
      </c>
    </row>
    <row r="58" spans="1:6" ht="15">
      <c r="A58">
        <v>3293</v>
      </c>
      <c r="B58" t="s">
        <v>38</v>
      </c>
      <c r="F58" s="1">
        <f>ŠKOLA!G44+GRAD!I43+'ŠKOLA- preneseni višak'!G43</f>
        <v>7282.69</v>
      </c>
    </row>
    <row r="59" spans="1:6" ht="15">
      <c r="A59">
        <v>3294</v>
      </c>
      <c r="B59" t="s">
        <v>39</v>
      </c>
      <c r="F59" s="1">
        <f>ŠKOLA!G45+GRAD!I44+'ŠKOLA- preneseni višak'!G44</f>
        <v>6700</v>
      </c>
    </row>
    <row r="60" spans="1:6" ht="15">
      <c r="A60">
        <v>3295</v>
      </c>
      <c r="B60" t="s">
        <v>40</v>
      </c>
      <c r="F60" s="1">
        <f>ŠKOLA!G46+GRAD!I45+MINISTARSTVO!F32+'ŠKOLA- preneseni višak'!G45</f>
        <v>11537.51</v>
      </c>
    </row>
    <row r="61" spans="1:6" ht="15">
      <c r="A61">
        <v>3299</v>
      </c>
      <c r="B61" t="s">
        <v>2</v>
      </c>
      <c r="F61" s="1">
        <f>ŠKOLA!G47+GRAD!I46+'ŠKOLA- preneseni višak'!G46</f>
        <v>8245.36</v>
      </c>
    </row>
    <row r="62" spans="1:6" ht="15">
      <c r="A62" s="2">
        <v>34</v>
      </c>
      <c r="B62" s="2" t="s">
        <v>41</v>
      </c>
      <c r="C62" s="2"/>
      <c r="D62" s="2"/>
      <c r="F62" s="3">
        <f>F63</f>
        <v>11497.32</v>
      </c>
    </row>
    <row r="63" spans="1:6" ht="15">
      <c r="A63" s="2">
        <v>343</v>
      </c>
      <c r="B63" s="2" t="s">
        <v>42</v>
      </c>
      <c r="C63" s="2"/>
      <c r="D63" s="2"/>
      <c r="F63" s="3">
        <f>SUM(F64:F66)</f>
        <v>11497.32</v>
      </c>
    </row>
    <row r="64" spans="1:6" ht="15">
      <c r="A64">
        <v>3431</v>
      </c>
      <c r="B64" t="s">
        <v>43</v>
      </c>
      <c r="F64" s="1">
        <f>ŠKOLA!G50+GRAD!I49+'ŠKOLA- preneseni višak'!G49</f>
        <v>11492.52</v>
      </c>
    </row>
    <row r="65" spans="1:6" ht="15">
      <c r="A65">
        <v>3432</v>
      </c>
      <c r="B65" t="s">
        <v>65</v>
      </c>
      <c r="F65" s="1">
        <f>ŠKOLA!G51+GRAD!I50+'ŠKOLA- preneseni višak'!G50</f>
        <v>4.8</v>
      </c>
    </row>
    <row r="66" spans="1:6" ht="15">
      <c r="A66">
        <v>3433</v>
      </c>
      <c r="B66" t="s">
        <v>66</v>
      </c>
      <c r="F66" s="1">
        <f>GRAD!I51+ŠKOLA!G52+'ŠKOLA- preneseni višak'!G51</f>
        <v>0</v>
      </c>
    </row>
    <row r="68" spans="1:6" ht="15">
      <c r="A68" s="2">
        <v>4</v>
      </c>
      <c r="B68" s="2" t="s">
        <v>11</v>
      </c>
      <c r="C68" s="2"/>
      <c r="D68" s="2"/>
      <c r="E68" s="2"/>
      <c r="F68" s="3">
        <f>F72+F69</f>
        <v>131819.89</v>
      </c>
    </row>
    <row r="69" spans="1:6" ht="15">
      <c r="A69" s="2">
        <v>41</v>
      </c>
      <c r="B69" s="2" t="s">
        <v>62</v>
      </c>
      <c r="C69" s="2"/>
      <c r="D69" s="2"/>
      <c r="E69" s="2"/>
      <c r="F69" s="3">
        <f>F70</f>
        <v>0</v>
      </c>
    </row>
    <row r="70" spans="1:6" ht="15">
      <c r="A70" s="2">
        <v>412</v>
      </c>
      <c r="B70" s="2" t="s">
        <v>63</v>
      </c>
      <c r="C70" s="2"/>
      <c r="D70" s="2"/>
      <c r="E70" s="2"/>
      <c r="F70" s="3">
        <f>F71</f>
        <v>0</v>
      </c>
    </row>
    <row r="71" spans="1:6" ht="15">
      <c r="A71" s="9">
        <v>4124</v>
      </c>
      <c r="B71" s="9" t="s">
        <v>64</v>
      </c>
      <c r="C71" s="9"/>
      <c r="D71" s="9"/>
      <c r="E71" s="9"/>
      <c r="F71" s="10">
        <f>ŠKOLA!G59+'ŠKOLA- vlastiti'!G60+'ŠKOLA- donacija'!G58+'ŠKOLA- preneseni višak'!G58</f>
        <v>0</v>
      </c>
    </row>
    <row r="72" spans="1:7" ht="15">
      <c r="A72" s="2">
        <v>42</v>
      </c>
      <c r="B72" s="2" t="s">
        <v>10</v>
      </c>
      <c r="C72" s="2"/>
      <c r="D72" s="2"/>
      <c r="E72" s="2"/>
      <c r="F72" s="3">
        <f>F73+F81+F79</f>
        <v>131819.89</v>
      </c>
      <c r="G72" s="2"/>
    </row>
    <row r="73" spans="1:7" ht="15">
      <c r="A73" s="2">
        <v>422</v>
      </c>
      <c r="B73" s="2" t="s">
        <v>3</v>
      </c>
      <c r="C73" s="2"/>
      <c r="D73" s="2"/>
      <c r="E73" s="2"/>
      <c r="F73" s="3">
        <f>SUM(F74:F78)</f>
        <v>130530.88</v>
      </c>
      <c r="G73" s="2"/>
    </row>
    <row r="74" spans="1:7" ht="15">
      <c r="A74" s="9">
        <v>4221</v>
      </c>
      <c r="B74" s="9" t="s">
        <v>44</v>
      </c>
      <c r="C74" s="9"/>
      <c r="D74" s="9"/>
      <c r="E74" s="9"/>
      <c r="F74" s="10">
        <f>ŠKOLA!G62+'ŠKOLA- vlastiti'!G63+'ŠKOLA- donacija'!G61+'ŠKOLA- preneseni višak'!G61+GRAD!I55</f>
        <v>39401.1</v>
      </c>
      <c r="G74" s="2"/>
    </row>
    <row r="75" spans="1:7" ht="15">
      <c r="A75" s="9">
        <v>4222</v>
      </c>
      <c r="B75" s="9" t="s">
        <v>53</v>
      </c>
      <c r="C75" s="9"/>
      <c r="D75" s="9"/>
      <c r="E75" s="9"/>
      <c r="F75" s="10">
        <f>ŠKOLA!G63+'ŠKOLA- vlastiti'!G64+'ŠKOLA- donacija'!G62+'ŠKOLA- preneseni višak'!G62+GRAD!I56</f>
        <v>2675</v>
      </c>
      <c r="G75" s="2"/>
    </row>
    <row r="76" spans="1:7" ht="15">
      <c r="A76" s="9">
        <v>4223</v>
      </c>
      <c r="B76" s="9" t="s">
        <v>61</v>
      </c>
      <c r="C76" s="9"/>
      <c r="D76" s="9"/>
      <c r="E76" s="9"/>
      <c r="F76" s="10">
        <f>ŠKOLA!G64+'ŠKOLA- vlastiti'!G65+'ŠKOLA- donacija'!G63+'ŠKOLA- preneseni višak'!G63</f>
        <v>0</v>
      </c>
      <c r="G76" s="2"/>
    </row>
    <row r="77" spans="1:7" ht="15">
      <c r="A77" s="9">
        <v>4226</v>
      </c>
      <c r="B77" s="5" t="s">
        <v>12</v>
      </c>
      <c r="C77" s="5"/>
      <c r="D77" s="5"/>
      <c r="E77" s="5"/>
      <c r="F77" s="1">
        <f>ŠKOLA!G65+'ŠKOLA- vlastiti'!G66+'ŠKOLA- donacija'!G64+'ŠKOLA- preneseni višak'!G64+GRAD!I57</f>
        <v>88454.78</v>
      </c>
      <c r="G77" s="2"/>
    </row>
    <row r="78" spans="1:6" ht="15">
      <c r="A78" s="5">
        <v>4227</v>
      </c>
      <c r="B78" t="s">
        <v>45</v>
      </c>
      <c r="C78" s="5"/>
      <c r="D78" s="5"/>
      <c r="E78" s="5"/>
      <c r="F78" s="1">
        <f>ŠKOLA!G66+'ŠKOLA- vlastiti'!G67+'ŠKOLA- donacija'!G65+'ŠKOLA- preneseni višak'!G65</f>
        <v>0</v>
      </c>
    </row>
    <row r="79" spans="1:6" s="8" customFormat="1" ht="15">
      <c r="A79" s="2">
        <v>424</v>
      </c>
      <c r="B79" s="2" t="s">
        <v>71</v>
      </c>
      <c r="F79" s="6">
        <f>F80</f>
        <v>1289.01</v>
      </c>
    </row>
    <row r="80" spans="1:6" ht="15">
      <c r="A80" s="9">
        <v>4241</v>
      </c>
      <c r="B80" s="9" t="s">
        <v>71</v>
      </c>
      <c r="C80" s="5"/>
      <c r="D80" s="5"/>
      <c r="E80" s="5"/>
      <c r="F80" s="1">
        <f>ŠKOLA!G68+'ŠKOLA- vlastiti'!G69+'ŠKOLA- donacija'!G67+'ŠKOLA- preneseni višak'!G67+GRAD!I59</f>
        <v>1289.01</v>
      </c>
    </row>
    <row r="81" spans="1:6" ht="15">
      <c r="A81" s="2">
        <v>426</v>
      </c>
      <c r="B81" s="2" t="s">
        <v>68</v>
      </c>
      <c r="C81" s="5"/>
      <c r="D81" s="5"/>
      <c r="E81" s="5"/>
      <c r="F81" s="6">
        <f>F82</f>
        <v>0</v>
      </c>
    </row>
    <row r="82" spans="1:6" ht="15">
      <c r="A82" s="9">
        <v>4262</v>
      </c>
      <c r="B82" s="9" t="s">
        <v>69</v>
      </c>
      <c r="C82" s="5"/>
      <c r="D82" s="5"/>
      <c r="E82" s="5"/>
      <c r="F82" s="7">
        <f>GRAD!I61</f>
        <v>0</v>
      </c>
    </row>
    <row r="84" spans="1:6" ht="15">
      <c r="A84" s="11"/>
      <c r="B84" s="12" t="s">
        <v>8</v>
      </c>
      <c r="C84" s="12"/>
      <c r="D84" s="12"/>
      <c r="E84" s="12"/>
      <c r="F84" s="13">
        <f>F68+F25</f>
        <v>4126131.81</v>
      </c>
    </row>
    <row r="87" spans="1:6" ht="15">
      <c r="A87" s="5" t="s">
        <v>58</v>
      </c>
      <c r="B87" s="5"/>
      <c r="C87" s="5"/>
      <c r="D87" s="5"/>
      <c r="E87" s="5"/>
      <c r="F87" t="s">
        <v>91</v>
      </c>
    </row>
    <row r="88" spans="1:6" ht="15">
      <c r="A88" t="s">
        <v>18</v>
      </c>
      <c r="F88" t="s">
        <v>92</v>
      </c>
    </row>
    <row r="91" spans="1:6" ht="15">
      <c r="A91" s="58"/>
      <c r="B91" s="58"/>
      <c r="C91" s="58"/>
      <c r="D91" s="58"/>
      <c r="E91" s="58"/>
      <c r="F91" s="19"/>
    </row>
    <row r="92" ht="15">
      <c r="A92" s="58"/>
    </row>
  </sheetData>
  <sheetProtection/>
  <printOptions/>
  <pageMargins left="0.7" right="0.7" top="0.75" bottom="0.75" header="0.3" footer="0.3"/>
  <pageSetup fitToHeight="2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A18" sqref="A18:A21"/>
    </sheetView>
  </sheetViews>
  <sheetFormatPr defaultColWidth="9.140625" defaultRowHeight="15"/>
  <cols>
    <col min="1" max="1" width="22.57421875" style="0" customWidth="1"/>
    <col min="2" max="2" width="20.28125" style="0" customWidth="1"/>
    <col min="3" max="3" width="18.00390625" style="0" customWidth="1"/>
    <col min="4" max="5" width="18.140625" style="25" customWidth="1"/>
    <col min="6" max="6" width="22.00390625" style="0" customWidth="1"/>
    <col min="7" max="7" width="19.140625" style="0" customWidth="1"/>
  </cols>
  <sheetData>
    <row r="1" spans="1:7" ht="15.75" thickBot="1">
      <c r="A1" s="23" t="s">
        <v>72</v>
      </c>
      <c r="B1" s="24"/>
      <c r="G1" s="26"/>
    </row>
    <row r="2" spans="1:7" ht="21" thickBot="1">
      <c r="A2" s="64" t="s">
        <v>73</v>
      </c>
      <c r="B2" s="64"/>
      <c r="C2" s="64"/>
      <c r="D2" s="64"/>
      <c r="E2" s="64"/>
      <c r="F2" s="64"/>
      <c r="G2" s="64"/>
    </row>
    <row r="3" spans="1:7" ht="15.75" thickBot="1">
      <c r="A3" s="27" t="s">
        <v>74</v>
      </c>
      <c r="B3" s="65" t="s">
        <v>89</v>
      </c>
      <c r="C3" s="66"/>
      <c r="D3" s="66"/>
      <c r="E3" s="66"/>
      <c r="F3" s="66"/>
      <c r="G3" s="67"/>
    </row>
    <row r="4" spans="1:7" ht="15" customHeight="1">
      <c r="A4" s="28" t="s">
        <v>75</v>
      </c>
      <c r="B4" s="68" t="s">
        <v>76</v>
      </c>
      <c r="C4" s="70" t="s">
        <v>98</v>
      </c>
      <c r="D4" s="72" t="s">
        <v>88</v>
      </c>
      <c r="E4" s="60" t="s">
        <v>97</v>
      </c>
      <c r="F4" s="60" t="s">
        <v>77</v>
      </c>
      <c r="G4" s="72" t="s">
        <v>78</v>
      </c>
    </row>
    <row r="5" spans="1:7" ht="87" customHeight="1" thickBot="1">
      <c r="A5" s="29" t="s">
        <v>79</v>
      </c>
      <c r="B5" s="69"/>
      <c r="C5" s="71"/>
      <c r="D5" s="73"/>
      <c r="E5" s="61"/>
      <c r="F5" s="61"/>
      <c r="G5" s="73"/>
    </row>
    <row r="6" spans="1:7" ht="39.75" customHeight="1">
      <c r="A6" s="30" t="s">
        <v>80</v>
      </c>
      <c r="B6" s="31">
        <f>GRAD!I14</f>
        <v>325062.69</v>
      </c>
      <c r="C6" s="31">
        <f>ŠKOLA!G12</f>
        <v>200400</v>
      </c>
      <c r="D6" s="32">
        <f>'ŠKOLA- vlastiti'!G15</f>
        <v>513.08</v>
      </c>
      <c r="E6" s="32">
        <f>MINISTARSTVO!F12</f>
        <v>3602327.75</v>
      </c>
      <c r="F6" s="32">
        <f>'ŠKOLA- donacija'!G13</f>
        <v>22498</v>
      </c>
      <c r="G6" s="32">
        <f>SUM(B6:F6)</f>
        <v>4150801.52</v>
      </c>
    </row>
    <row r="7" spans="1:7" ht="39.75" customHeight="1">
      <c r="A7" s="30">
        <v>31</v>
      </c>
      <c r="B7" s="31">
        <v>0</v>
      </c>
      <c r="C7" s="31">
        <v>0</v>
      </c>
      <c r="D7" s="32">
        <v>0</v>
      </c>
      <c r="E7" s="32">
        <f>MINISTARSTVO!F18</f>
        <v>3172399.8400000003</v>
      </c>
      <c r="F7" s="32">
        <v>0</v>
      </c>
      <c r="G7" s="32">
        <f>SUM(B7:F7)</f>
        <v>3172399.8400000003</v>
      </c>
    </row>
    <row r="8" spans="1:7" ht="18.75" customHeight="1">
      <c r="A8" s="30">
        <v>32</v>
      </c>
      <c r="B8" s="31">
        <f>GRAD!I19</f>
        <v>302556.32</v>
      </c>
      <c r="C8" s="34">
        <f>ŠKOLA!G20+'ŠKOLA- preneseni višak'!G19</f>
        <v>77636.98</v>
      </c>
      <c r="D8" s="32">
        <f>'ŠKOLA- vlastiti'!G21</f>
        <v>0</v>
      </c>
      <c r="E8" s="32">
        <f>MINISTARSTVO!F25</f>
        <v>430221.46</v>
      </c>
      <c r="F8" s="32">
        <f>'ŠKOLA- donacija'!G19</f>
        <v>0</v>
      </c>
      <c r="G8" s="32">
        <f>SUM(B8:F8)</f>
        <v>810414.76</v>
      </c>
    </row>
    <row r="9" spans="1:7" ht="21.75" customHeight="1">
      <c r="A9" s="30">
        <v>34</v>
      </c>
      <c r="B9" s="31">
        <f>GRAD!I47</f>
        <v>11497.32</v>
      </c>
      <c r="C9" s="34">
        <f>ŠKOLA!G48</f>
        <v>0</v>
      </c>
      <c r="D9" s="32">
        <f>'ŠKOLA- vlastiti'!G49</f>
        <v>0</v>
      </c>
      <c r="E9" s="32">
        <v>0</v>
      </c>
      <c r="F9" s="32">
        <f>'ŠKOLA- donacija'!G47</f>
        <v>0</v>
      </c>
      <c r="G9" s="32">
        <f>SUM(B9:F9)</f>
        <v>11497.32</v>
      </c>
    </row>
    <row r="10" spans="1:7" ht="23.25" customHeight="1" thickBot="1">
      <c r="A10" s="33">
        <v>4</v>
      </c>
      <c r="B10" s="34">
        <f>GRAD!I53</f>
        <v>11009.05</v>
      </c>
      <c r="C10" s="31">
        <f>ŠKOLA!G56+'ŠKOLA- preneseni višak'!G55</f>
        <v>98312.83999999998</v>
      </c>
      <c r="D10" s="32">
        <f>'ŠKOLA- vlastiti'!G57</f>
        <v>0</v>
      </c>
      <c r="E10" s="32">
        <v>0</v>
      </c>
      <c r="F10" s="32">
        <f>'ŠKOLA- donacija'!G55</f>
        <v>22498</v>
      </c>
      <c r="G10" s="32">
        <f>SUM(B10:F10)</f>
        <v>131819.88999999998</v>
      </c>
    </row>
    <row r="11" spans="1:7" ht="26.25" customHeight="1" thickBot="1">
      <c r="A11" s="35" t="s">
        <v>81</v>
      </c>
      <c r="B11" s="36">
        <f>SUM(B7:B10)</f>
        <v>325062.69</v>
      </c>
      <c r="C11" s="36">
        <f>SUM(C7:C10)</f>
        <v>175949.81999999998</v>
      </c>
      <c r="D11" s="36">
        <v>0</v>
      </c>
      <c r="E11" s="36">
        <f>SUM(E7:E10)</f>
        <v>3602621.3000000003</v>
      </c>
      <c r="F11" s="36">
        <f>SUM(F7:F10)</f>
        <v>22498</v>
      </c>
      <c r="G11" s="36">
        <f>SUM(G7:G10)</f>
        <v>4126131.8100000005</v>
      </c>
    </row>
    <row r="12" spans="1:7" ht="24" customHeight="1" thickBot="1">
      <c r="A12" s="35" t="s">
        <v>82</v>
      </c>
      <c r="B12" s="36">
        <f aca="true" t="shared" si="0" ref="B12:G12">B6-B11</f>
        <v>0</v>
      </c>
      <c r="C12" s="36">
        <f t="shared" si="0"/>
        <v>24450.180000000022</v>
      </c>
      <c r="D12" s="36">
        <f>D6-D11</f>
        <v>513.08</v>
      </c>
      <c r="E12" s="36">
        <f>E6-E11</f>
        <v>-293.5500000002794</v>
      </c>
      <c r="F12" s="36">
        <f t="shared" si="0"/>
        <v>0</v>
      </c>
      <c r="G12" s="36">
        <f t="shared" si="0"/>
        <v>24669.709999999497</v>
      </c>
    </row>
    <row r="13" spans="1:7" ht="15">
      <c r="A13" s="37"/>
      <c r="B13" s="38"/>
      <c r="C13" s="38"/>
      <c r="D13" s="39"/>
      <c r="E13" s="39"/>
      <c r="F13" s="38"/>
      <c r="G13" s="38"/>
    </row>
    <row r="14" spans="1:7" ht="15">
      <c r="A14" s="40"/>
      <c r="B14" s="38"/>
      <c r="C14" s="38"/>
      <c r="D14" s="39"/>
      <c r="E14" s="39"/>
      <c r="F14" s="38"/>
      <c r="G14" s="38"/>
    </row>
    <row r="15" spans="1:7" ht="31.5" customHeight="1">
      <c r="A15" s="62"/>
      <c r="B15" s="63"/>
      <c r="C15" s="63"/>
      <c r="D15" s="63"/>
      <c r="E15" s="63"/>
      <c r="F15" s="63"/>
      <c r="G15" s="42"/>
    </row>
    <row r="16" spans="1:7" ht="15">
      <c r="A16" s="41"/>
      <c r="B16" s="42"/>
      <c r="C16" s="42"/>
      <c r="D16" s="43"/>
      <c r="E16" s="43"/>
      <c r="F16" s="42"/>
      <c r="G16" s="42"/>
    </row>
    <row r="17" spans="1:7" ht="15">
      <c r="A17" s="41"/>
      <c r="B17" s="42"/>
      <c r="C17" s="42"/>
      <c r="D17" s="43"/>
      <c r="E17" s="43"/>
      <c r="F17" s="42"/>
      <c r="G17" s="44"/>
    </row>
    <row r="18" spans="1:7" ht="15.75">
      <c r="A18" s="45" t="s">
        <v>90</v>
      </c>
      <c r="B18" s="46"/>
      <c r="C18" s="47"/>
      <c r="D18" s="48"/>
      <c r="E18" s="48"/>
      <c r="F18" s="49"/>
      <c r="G18" s="49"/>
    </row>
    <row r="19" spans="1:7" ht="15.75">
      <c r="A19" s="57" t="s">
        <v>92</v>
      </c>
      <c r="B19" s="46"/>
      <c r="C19" s="50"/>
      <c r="D19" s="51" t="s">
        <v>83</v>
      </c>
      <c r="E19" s="51"/>
      <c r="F19" s="52"/>
      <c r="G19" s="52"/>
    </row>
    <row r="20" spans="2:7" ht="15">
      <c r="B20" s="53"/>
      <c r="C20" s="53"/>
      <c r="D20" s="54"/>
      <c r="E20" s="54"/>
      <c r="F20" s="53"/>
      <c r="G20" s="55"/>
    </row>
    <row r="21" spans="1:7" ht="15.75">
      <c r="A21" s="46"/>
      <c r="B21" s="46"/>
      <c r="C21" s="46"/>
      <c r="D21" s="56"/>
      <c r="E21" s="56"/>
      <c r="F21" s="46"/>
      <c r="G21" s="46"/>
    </row>
  </sheetData>
  <sheetProtection/>
  <mergeCells count="9">
    <mergeCell ref="A15:F15"/>
    <mergeCell ref="A2:G2"/>
    <mergeCell ref="B3:G3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Računovodstvo</cp:lastModifiedBy>
  <cp:lastPrinted>2023-01-13T09:42:49Z</cp:lastPrinted>
  <dcterms:created xsi:type="dcterms:W3CDTF">2009-03-13T10:34:54Z</dcterms:created>
  <dcterms:modified xsi:type="dcterms:W3CDTF">2023-01-23T08:10:26Z</dcterms:modified>
  <cp:category/>
  <cp:version/>
  <cp:contentType/>
  <cp:contentStatus/>
</cp:coreProperties>
</file>