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JLP(R)FP-Ril 4.razina " sheetId="1" r:id="rId1"/>
    <sheet name="JLP(R)FP-Ril" sheetId="2" r:id="rId2"/>
    <sheet name="JLP(R)S FP PiP 1 2020." sheetId="3" r:id="rId3"/>
    <sheet name="JLP(R)S FP-PiP2 2021.-2022." sheetId="4" r:id="rId4"/>
    <sheet name="2021. JLP(R)FP-Ril  razrada" sheetId="5" r:id="rId5"/>
    <sheet name="2022. JLP(R)FP-Ril  razrada " sheetId="6" r:id="rId6"/>
    <sheet name="OPĆI DIO PRORAČUNA" sheetId="7" r:id="rId7"/>
  </sheets>
  <definedNames/>
  <calcPr fullCalcOnLoad="1"/>
</workbook>
</file>

<file path=xl/sharedStrings.xml><?xml version="1.0" encoding="utf-8"?>
<sst xmlns="http://schemas.openxmlformats.org/spreadsheetml/2006/main" count="353" uniqueCount="177">
  <si>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</si>
  <si>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</si>
  <si>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</si>
  <si>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</si>
  <si>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</si>
  <si>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</si>
  <si>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</si>
  <si>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</si>
  <si>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</si>
  <si>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u kunama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</si>
  <si>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</si>
  <si>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</si>
  <si>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</si>
  <si>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</si>
  <si>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</si>
  <si>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</si>
  <si>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</si>
  <si>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</si>
  <si>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</si>
  <si>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</si>
  <si>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</si>
  <si>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</si>
  <si>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</si>
  <si>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</si>
  <si>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</si>
  <si>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</si>
  <si>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</si>
  <si>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</si>
  <si>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</si>
  <si>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</si>
  <si>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</si>
  <si>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</si>
  <si>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</si>
  <si>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</si>
  <si>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</si>
  <si>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</si>
  <si>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</si>
  <si>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>Ministarstvo znanosti,obrazovanja i športa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</si>
  <si>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</si>
  <si>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</si>
  <si>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</si>
  <si>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</si>
  <si>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</si>
  <si>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</si>
  <si>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</si>
  <si>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</si>
  <si>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</si>
  <si>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</si>
  <si>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</si>
  <si>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</si>
  <si>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</si>
  <si>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</si>
  <si>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</si>
  <si>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</si>
  <si>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</si>
  <si>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</si>
  <si>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</si>
  <si>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 xml:space="preserve">* gradski proračun 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</si>
  <si>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</si>
  <si>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</si>
  <si>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</si>
  <si>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</si>
  <si>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</si>
  <si>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</si>
  <si>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</si>
  <si>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</si>
  <si>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</si>
  <si>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</si>
  <si>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</si>
  <si>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</si>
  <si>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</si>
  <si>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</si>
  <si>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</si>
  <si>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</si>
  <si>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</si>
  <si>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</si>
  <si>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</si>
  <si>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</si>
  <si>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</si>
  <si>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</si>
  <si>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</si>
  <si>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</si>
  <si>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</si>
  <si>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2020.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</si>
  <si>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</si>
  <si>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</si>
  <si>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</si>
  <si>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</si>
  <si>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</si>
  <si>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</si>
  <si>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</si>
  <si>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</si>
  <si>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</si>
  <si>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</si>
  <si>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</si>
  <si>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</si>
  <si>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</si>
  <si>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</si>
  <si>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</si>
  <si>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</si>
  <si>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</si>
  <si>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</si>
  <si>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</si>
  <si>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</si>
  <si>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</si>
  <si>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</si>
  <si>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</si>
  <si>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</si>
  <si>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</si>
  <si>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</si>
  <si>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</si>
  <si>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</si>
  <si>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</si>
  <si>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</si>
  <si>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</si>
  <si>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</si>
  <si>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</si>
  <si>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</si>
  <si>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</si>
  <si>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</si>
  <si>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</si>
  <si>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</si>
  <si>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</si>
  <si>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</si>
  <si>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</si>
  <si>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</si>
  <si>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</si>
  <si>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</si>
  <si>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</si>
  <si>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</si>
  <si>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</si>
  <si>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>Ministarstvo znanosti i obrazovanja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</si>
  <si>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</si>
  <si>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</si>
  <si>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</si>
  <si>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</si>
  <si>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</si>
  <si>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</si>
  <si>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082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</si>
  <si>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</si>
  <si>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</si>
  <si>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</si>
  <si>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</si>
  <si>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</si>
  <si>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</si>
  <si>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</si>
  <si>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Procjena 2021.</t>
  </si>
  <si>
    <t xml:space="preserve"> Procjena 2021.</t>
  </si>
  <si>
    <t>Lokalna uprava procjena 2021.</t>
  </si>
  <si>
    <t>2021.</t>
  </si>
  <si>
    <t>Financijski plan - Procjena 2021.</t>
  </si>
  <si>
    <t>Projekcija plana za 2021.</t>
  </si>
  <si>
    <t>UKUPAN DONOS VIŠKA/MANJKA IZ PRETHODNE(IH) GODINA</t>
  </si>
  <si>
    <t xml:space="preserve">Prijedlog financijskog plana - Plan rashoda i izdataka 2020. i procjene 2021. i 2022. </t>
  </si>
  <si>
    <t>Procjena 2022.</t>
  </si>
  <si>
    <t xml:space="preserve"> Procjena 2022.</t>
  </si>
  <si>
    <t>Lokalna uprava procjena 2022.</t>
  </si>
  <si>
    <t xml:space="preserve">Financijski plan - Plan rashoda i izdataka 2020. i procijene 2021. i 2022. </t>
  </si>
  <si>
    <t>Financijski plan za  2020.</t>
  </si>
  <si>
    <t>Plan 2020.</t>
  </si>
  <si>
    <t xml:space="preserve"> FINANCIJSKI PLAN - Plan prihoda i primitaka za 2020.</t>
  </si>
  <si>
    <t>Ukupno prihodi i primici za 2020.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</si>
  <si>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2020. godinu na razini podskupine računa (treća razina računskog plana). </t>
    </r>
  </si>
  <si>
    <t xml:space="preserve"> FINANCIJSKI PLAN - Procjena prihoda i primitaka za 2021. i  2022.</t>
  </si>
  <si>
    <t>2022.</t>
  </si>
  <si>
    <t>Ukupno prihodi i primici za 2021. i 2022.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</si>
  <si>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2021. godinu i 2022. godinu na razini skupine (druga razina računskog plana).</t>
    </r>
  </si>
  <si>
    <t>Financijski plan - Procjena 2022.</t>
  </si>
  <si>
    <t xml:space="preserve"> FINANCIJSKI PLAN UMJETNIČKE ŠKOLE BELI MANASTIR ZA 2020. I PROJEKCIJA PLANA ZA 2021. I 2022. GODINU</t>
  </si>
  <si>
    <t>Plan za 2020.</t>
  </si>
  <si>
    <t>Projekcija plana za 2022.</t>
  </si>
  <si>
    <t>Prijedlog plana za 2020.</t>
  </si>
  <si>
    <t>Projekcija plana za 2021</t>
  </si>
  <si>
    <t>PLAN  2020.</t>
  </si>
  <si>
    <t>PLAN   2020.</t>
  </si>
  <si>
    <t>23.12.2019.</t>
  </si>
  <si>
    <t>DIO VIŠKA/MANJKA I PRETHODNE(IH) GODINA KOJI ĆE SE POKRITI/RASPOREDITI U RAZDOBLJU 2020.,2022.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</si>
</sst>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0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33" borderId="14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shrinkToFit="1"/>
    </xf>
    <xf numFmtId="0" fontId="3" fillId="33" borderId="13" xfId="0" applyNumberFormat="1" applyFont="1" applyFill="1" applyBorder="1" applyAlignment="1">
      <alignment horizontal="center" wrapText="1" shrinkToFit="1"/>
    </xf>
    <xf numFmtId="3" fontId="6" fillId="33" borderId="15" xfId="0" applyNumberFormat="1" applyFont="1" applyFill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8" fillId="0" borderId="0" xfId="0" applyNumberFormat="1" applyFont="1" applyAlignment="1">
      <alignment wrapText="1"/>
    </xf>
    <xf numFmtId="0" fontId="3" fillId="0" borderId="15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shrinkToFit="1"/>
    </xf>
    <xf numFmtId="3" fontId="6" fillId="0" borderId="14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33" borderId="15" xfId="60" applyNumberFormat="1" applyFont="1" applyFill="1" applyBorder="1" applyAlignment="1">
      <alignment horizontal="right"/>
    </xf>
    <xf numFmtId="4" fontId="3" fillId="0" borderId="15" xfId="0" applyNumberFormat="1" applyFont="1" applyBorder="1" applyAlignment="1" quotePrefix="1">
      <alignment horizontal="right" wrapText="1"/>
    </xf>
    <xf numFmtId="4" fontId="3" fillId="34" borderId="15" xfId="0" applyNumberFormat="1" applyFont="1" applyFill="1" applyBorder="1" applyAlignment="1">
      <alignment/>
    </xf>
    <xf numFmtId="49" fontId="20" fillId="0" borderId="0" xfId="0" applyNumberFormat="1" applyFont="1" applyAlignment="1">
      <alignment horizontal="center" vertical="center"/>
    </xf>
    <xf numFmtId="4" fontId="3" fillId="33" borderId="13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1" borderId="20" xfId="0" applyFont="1" applyFill="1" applyBorder="1" applyAlignment="1">
      <alignment horizontal="center"/>
    </xf>
    <xf numFmtId="0" fontId="1" fillId="1" borderId="21" xfId="0" applyFont="1" applyFill="1" applyBorder="1" applyAlignment="1">
      <alignment horizontal="right" vertical="center" wrapText="1"/>
    </xf>
    <xf numFmtId="0" fontId="1" fillId="1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4" fontId="0" fillId="0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8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0" fontId="0" fillId="0" borderId="0" xfId="0" applyFont="1" applyAlignment="1">
      <alignment/>
    </xf>
    <xf numFmtId="0" fontId="22" fillId="36" borderId="18" xfId="0" applyFont="1" applyFill="1" applyBorder="1" applyAlignment="1">
      <alignment/>
    </xf>
    <xf numFmtId="0" fontId="22" fillId="36" borderId="22" xfId="0" applyFont="1" applyFill="1" applyBorder="1" applyAlignment="1">
      <alignment/>
    </xf>
    <xf numFmtId="0" fontId="8" fillId="1" borderId="20" xfId="0" applyFont="1" applyFill="1" applyBorder="1" applyAlignment="1">
      <alignment horizontal="center"/>
    </xf>
    <xf numFmtId="0" fontId="8" fillId="1" borderId="21" xfId="0" applyFont="1" applyFill="1" applyBorder="1" applyAlignment="1">
      <alignment horizontal="right" vertical="center" wrapText="1"/>
    </xf>
    <xf numFmtId="0" fontId="8" fillId="1" borderId="22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3" fontId="3" fillId="0" borderId="15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5" xfId="0" applyNumberFormat="1" applyFont="1" applyFill="1" applyBorder="1" applyAlignment="1">
      <alignment horizontal="center"/>
    </xf>
    <xf numFmtId="0" fontId="3" fillId="38" borderId="15" xfId="0" applyNumberFormat="1" applyFont="1" applyFill="1" applyBorder="1" applyAlignment="1" quotePrefix="1">
      <alignment horizontal="center" vertical="justify"/>
    </xf>
    <xf numFmtId="4" fontId="3" fillId="38" borderId="15" xfId="0" applyNumberFormat="1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3" fillId="38" borderId="37" xfId="0" applyNumberFormat="1" applyFont="1" applyFill="1" applyBorder="1" applyAlignment="1" quotePrefix="1">
      <alignment horizontal="center" vertical="center" wrapText="1"/>
    </xf>
    <xf numFmtId="0" fontId="3" fillId="38" borderId="38" xfId="0" applyNumberFormat="1" applyFont="1" applyFill="1" applyBorder="1" applyAlignment="1">
      <alignment horizontal="center" vertical="center" wrapText="1"/>
    </xf>
    <xf numFmtId="3" fontId="3" fillId="38" borderId="38" xfId="0" applyNumberFormat="1" applyFont="1" applyFill="1" applyBorder="1" applyAlignment="1">
      <alignment horizontal="center" vertical="center" wrapText="1"/>
    </xf>
    <xf numFmtId="3" fontId="3" fillId="38" borderId="38" xfId="0" applyNumberFormat="1" applyFont="1" applyFill="1" applyBorder="1" applyAlignment="1" quotePrefix="1">
      <alignment horizontal="center" vertical="center" wrapText="1"/>
    </xf>
    <xf numFmtId="3" fontId="3" fillId="38" borderId="39" xfId="0" applyNumberFormat="1" applyFont="1" applyFill="1" applyBorder="1" applyAlignment="1" quotePrefix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 quotePrefix="1">
      <alignment horizontal="center" wrapText="1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11" fillId="0" borderId="0" xfId="60" applyFont="1" applyBorder="1" applyAlignment="1">
      <alignment/>
    </xf>
    <xf numFmtId="0" fontId="8" fillId="34" borderId="37" xfId="0" applyNumberFormat="1" applyFont="1" applyFill="1" applyBorder="1" applyAlignment="1" quotePrefix="1">
      <alignment horizontal="center" vertical="center" wrapText="1"/>
    </xf>
    <xf numFmtId="0" fontId="8" fillId="34" borderId="38" xfId="0" applyNumberFormat="1" applyFont="1" applyFill="1" applyBorder="1" applyAlignment="1">
      <alignment horizontal="center" vertical="center" wrapText="1"/>
    </xf>
    <xf numFmtId="3" fontId="8" fillId="34" borderId="38" xfId="0" applyNumberFormat="1" applyFont="1" applyFill="1" applyBorder="1" applyAlignment="1">
      <alignment horizontal="center" vertical="center" wrapText="1"/>
    </xf>
    <xf numFmtId="3" fontId="8" fillId="34" borderId="38" xfId="0" applyNumberFormat="1" applyFont="1" applyFill="1" applyBorder="1" applyAlignment="1" quotePrefix="1">
      <alignment horizontal="center" vertical="center" wrapText="1"/>
    </xf>
    <xf numFmtId="3" fontId="8" fillId="34" borderId="40" xfId="0" applyNumberFormat="1" applyFont="1" applyFill="1" applyBorder="1" applyAlignment="1">
      <alignment horizontal="center" vertical="center" wrapText="1"/>
    </xf>
    <xf numFmtId="3" fontId="8" fillId="34" borderId="39" xfId="0" applyNumberFormat="1" applyFont="1" applyFill="1" applyBorder="1" applyAlignment="1" quotePrefix="1">
      <alignment horizontal="center" vertical="center" wrapText="1"/>
    </xf>
    <xf numFmtId="3" fontId="30" fillId="39" borderId="2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68" fillId="40" borderId="41" xfId="0" applyNumberFormat="1" applyFont="1" applyFill="1" applyBorder="1" applyAlignment="1" quotePrefix="1">
      <alignment horizontal="left" vertical="center" wrapText="1"/>
    </xf>
    <xf numFmtId="0" fontId="68" fillId="40" borderId="17" xfId="0" applyNumberFormat="1" applyFont="1" applyFill="1" applyBorder="1" applyAlignment="1">
      <alignment horizontal="center" vertical="center" wrapText="1"/>
    </xf>
    <xf numFmtId="3" fontId="68" fillId="40" borderId="17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5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3" fontId="3" fillId="36" borderId="15" xfId="0" applyNumberFormat="1" applyFont="1" applyFill="1" applyBorder="1" applyAlignment="1">
      <alignment/>
    </xf>
    <xf numFmtId="0" fontId="3" fillId="36" borderId="17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3" fillId="36" borderId="15" xfId="0" applyNumberFormat="1" applyFont="1" applyFill="1" applyBorder="1" applyAlignment="1">
      <alignment horizontal="center" wrapText="1"/>
    </xf>
    <xf numFmtId="3" fontId="3" fillId="36" borderId="15" xfId="0" applyNumberFormat="1" applyFont="1" applyFill="1" applyBorder="1" applyAlignment="1">
      <alignment wrapText="1"/>
    </xf>
    <xf numFmtId="0" fontId="6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0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wrapText="1"/>
    </xf>
    <xf numFmtId="3" fontId="6" fillId="38" borderId="17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horizontal="center"/>
    </xf>
    <xf numFmtId="3" fontId="9" fillId="36" borderId="12" xfId="0" applyNumberFormat="1" applyFont="1" applyFill="1" applyBorder="1" applyAlignment="1">
      <alignment/>
    </xf>
    <xf numFmtId="0" fontId="6" fillId="0" borderId="43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 wrapText="1"/>
    </xf>
    <xf numFmtId="3" fontId="6" fillId="33" borderId="43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6" fillId="0" borderId="30" xfId="0" applyNumberFormat="1" applyFont="1" applyBorder="1" applyAlignment="1">
      <alignment horizontal="center"/>
    </xf>
    <xf numFmtId="0" fontId="68" fillId="40" borderId="41" xfId="0" applyNumberFormat="1" applyFont="1" applyFill="1" applyBorder="1" applyAlignment="1">
      <alignment horizontal="left"/>
    </xf>
    <xf numFmtId="3" fontId="69" fillId="40" borderId="17" xfId="0" applyNumberFormat="1" applyFont="1" applyFill="1" applyBorder="1" applyAlignment="1">
      <alignment horizontal="center"/>
    </xf>
    <xf numFmtId="3" fontId="69" fillId="40" borderId="17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4" fontId="6" fillId="0" borderId="14" xfId="0" applyNumberFormat="1" applyFont="1" applyFill="1" applyBorder="1" applyAlignment="1">
      <alignment/>
    </xf>
    <xf numFmtId="49" fontId="3" fillId="36" borderId="15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/>
    </xf>
    <xf numFmtId="4" fontId="3" fillId="36" borderId="15" xfId="0" applyNumberFormat="1" applyFont="1" applyFill="1" applyBorder="1" applyAlignment="1">
      <alignment horizontal="right"/>
    </xf>
    <xf numFmtId="4" fontId="3" fillId="37" borderId="15" xfId="60" applyNumberFormat="1" applyFont="1" applyFill="1" applyBorder="1" applyAlignment="1">
      <alignment horizontal="right"/>
    </xf>
    <xf numFmtId="0" fontId="3" fillId="33" borderId="42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42" xfId="0" applyNumberFormat="1" applyFont="1" applyFill="1" applyBorder="1" applyAlignment="1">
      <alignment horizontal="center" wrapText="1" shrinkToFit="1"/>
    </xf>
    <xf numFmtId="0" fontId="3" fillId="36" borderId="46" xfId="0" applyNumberFormat="1" applyFont="1" applyFill="1" applyBorder="1" applyAlignment="1">
      <alignment horizontal="center" vertical="center" wrapText="1"/>
    </xf>
    <xf numFmtId="3" fontId="3" fillId="36" borderId="46" xfId="0" applyNumberFormat="1" applyFont="1" applyFill="1" applyBorder="1" applyAlignment="1">
      <alignment horizontal="center" vertical="center" wrapText="1"/>
    </xf>
    <xf numFmtId="0" fontId="3" fillId="36" borderId="47" xfId="0" applyNumberFormat="1" applyFont="1" applyFill="1" applyBorder="1" applyAlignment="1" quotePrefix="1">
      <alignment horizontal="left" vertical="center" wrapText="1"/>
    </xf>
    <xf numFmtId="0" fontId="3" fillId="36" borderId="47" xfId="0" applyNumberFormat="1" applyFont="1" applyFill="1" applyBorder="1" applyAlignment="1">
      <alignment horizontal="left"/>
    </xf>
    <xf numFmtId="0" fontId="3" fillId="36" borderId="46" xfId="0" applyNumberFormat="1" applyFont="1" applyFill="1" applyBorder="1" applyAlignment="1">
      <alignment horizontal="center"/>
    </xf>
    <xf numFmtId="3" fontId="3" fillId="36" borderId="46" xfId="0" applyNumberFormat="1" applyFont="1" applyFill="1" applyBorder="1" applyAlignment="1">
      <alignment/>
    </xf>
    <xf numFmtId="0" fontId="8" fillId="33" borderId="48" xfId="0" applyFont="1" applyFill="1" applyBorder="1" applyAlignment="1">
      <alignment horizontal="center" wrapText="1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3" fillId="37" borderId="37" xfId="0" applyNumberFormat="1" applyFont="1" applyFill="1" applyBorder="1" applyAlignment="1" quotePrefix="1">
      <alignment horizontal="center" vertical="center" wrapText="1"/>
    </xf>
    <xf numFmtId="0" fontId="3" fillId="37" borderId="38" xfId="0" applyNumberFormat="1" applyFont="1" applyFill="1" applyBorder="1" applyAlignment="1">
      <alignment horizontal="center" vertical="center" wrapText="1"/>
    </xf>
    <xf numFmtId="3" fontId="3" fillId="37" borderId="38" xfId="0" applyNumberFormat="1" applyFont="1" applyFill="1" applyBorder="1" applyAlignment="1">
      <alignment horizontal="center" vertical="center" wrapText="1"/>
    </xf>
    <xf numFmtId="3" fontId="3" fillId="37" borderId="38" xfId="0" applyNumberFormat="1" applyFont="1" applyFill="1" applyBorder="1" applyAlignment="1" quotePrefix="1">
      <alignment horizontal="center" vertical="center" wrapText="1"/>
    </xf>
    <xf numFmtId="3" fontId="6" fillId="0" borderId="46" xfId="0" applyNumberFormat="1" applyFont="1" applyBorder="1" applyAlignment="1">
      <alignment/>
    </xf>
    <xf numFmtId="3" fontId="6" fillId="0" borderId="46" xfId="0" applyNumberFormat="1" applyFont="1" applyBorder="1" applyAlignment="1">
      <alignment wrapText="1"/>
    </xf>
    <xf numFmtId="3" fontId="6" fillId="33" borderId="46" xfId="0" applyNumberFormat="1" applyFont="1" applyFill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3" fillId="37" borderId="39" xfId="0" applyNumberFormat="1" applyFont="1" applyFill="1" applyBorder="1" applyAlignment="1" quotePrefix="1">
      <alignment horizontal="center" vertical="center" wrapText="1"/>
    </xf>
    <xf numFmtId="3" fontId="3" fillId="37" borderId="51" xfId="0" applyNumberFormat="1" applyFont="1" applyFill="1" applyBorder="1" applyAlignment="1" quotePrefix="1">
      <alignment horizontal="center" vertical="center" wrapText="1"/>
    </xf>
    <xf numFmtId="3" fontId="9" fillId="0" borderId="52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0" fontId="3" fillId="33" borderId="55" xfId="0" applyNumberFormat="1" applyFont="1" applyFill="1" applyBorder="1" applyAlignment="1">
      <alignment horizontal="center"/>
    </xf>
    <xf numFmtId="3" fontId="10" fillId="0" borderId="54" xfId="0" applyNumberFormat="1" applyFont="1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3" fontId="9" fillId="0" borderId="57" xfId="0" applyNumberFormat="1" applyFont="1" applyBorder="1" applyAlignment="1">
      <alignment/>
    </xf>
    <xf numFmtId="0" fontId="6" fillId="0" borderId="28" xfId="0" applyNumberFormat="1" applyFont="1" applyFill="1" applyBorder="1" applyAlignment="1">
      <alignment horizontal="center"/>
    </xf>
    <xf numFmtId="0" fontId="6" fillId="38" borderId="27" xfId="0" applyNumberFormat="1" applyFont="1" applyFill="1" applyBorder="1" applyAlignment="1">
      <alignment horizontal="center"/>
    </xf>
    <xf numFmtId="0" fontId="3" fillId="38" borderId="13" xfId="0" applyNumberFormat="1" applyFont="1" applyFill="1" applyBorder="1" applyAlignment="1" quotePrefix="1">
      <alignment horizontal="center" vertical="justify"/>
    </xf>
    <xf numFmtId="3" fontId="3" fillId="38" borderId="13" xfId="0" applyNumberFormat="1" applyFont="1" applyFill="1" applyBorder="1" applyAlignment="1">
      <alignment/>
    </xf>
    <xf numFmtId="3" fontId="10" fillId="0" borderId="58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0" fontId="3" fillId="0" borderId="43" xfId="0" applyNumberFormat="1" applyFont="1" applyBorder="1" applyAlignment="1">
      <alignment horizontal="center" wrapText="1"/>
    </xf>
    <xf numFmtId="3" fontId="20" fillId="0" borderId="0" xfId="0" applyNumberFormat="1" applyFont="1" applyAlignment="1" quotePrefix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0" fontId="15" fillId="33" borderId="60" xfId="0" applyNumberFormat="1" applyFont="1" applyFill="1" applyBorder="1" applyAlignment="1">
      <alignment horizontal="center"/>
    </xf>
    <xf numFmtId="0" fontId="15" fillId="33" borderId="50" xfId="0" applyNumberFormat="1" applyFont="1" applyFill="1" applyBorder="1" applyAlignment="1">
      <alignment horizontal="center"/>
    </xf>
    <xf numFmtId="0" fontId="15" fillId="33" borderId="19" xfId="0" applyNumberFormat="1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62" xfId="0" applyNumberFormat="1" applyFont="1" applyFill="1" applyBorder="1" applyAlignment="1" quotePrefix="1">
      <alignment horizontal="left" vertical="center" wrapText="1"/>
    </xf>
    <xf numFmtId="0" fontId="3" fillId="37" borderId="63" xfId="0" applyNumberFormat="1" applyFont="1" applyFill="1" applyBorder="1" applyAlignment="1" quotePrefix="1">
      <alignment horizontal="left" vertical="center" wrapText="1"/>
    </xf>
    <xf numFmtId="0" fontId="3" fillId="0" borderId="60" xfId="0" applyNumberFormat="1" applyFont="1" applyBorder="1" applyAlignment="1">
      <alignment horizontal="left"/>
    </xf>
    <xf numFmtId="0" fontId="3" fillId="0" borderId="64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1" fillId="33" borderId="65" xfId="0" applyNumberFormat="1" applyFont="1" applyFill="1" applyBorder="1" applyAlignment="1">
      <alignment horizontal="center"/>
    </xf>
    <xf numFmtId="4" fontId="1" fillId="33" borderId="66" xfId="0" applyNumberFormat="1" applyFont="1" applyFill="1" applyBorder="1" applyAlignment="1">
      <alignment horizontal="center"/>
    </xf>
    <xf numFmtId="4" fontId="1" fillId="33" borderId="67" xfId="0" applyNumberFormat="1" applyFont="1" applyFill="1" applyBorder="1" applyAlignment="1">
      <alignment horizontal="center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1" fillId="33" borderId="60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3" fontId="8" fillId="33" borderId="58" xfId="0" applyNumberFormat="1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3" fontId="8" fillId="33" borderId="59" xfId="0" applyNumberFormat="1" applyFont="1" applyFill="1" applyBorder="1" applyAlignment="1">
      <alignment horizontal="center" vertical="center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67">
      <selection activeCell="C93" sqref="C93"/>
    </sheetView>
  </sheetViews>
  <sheetFormatPr defaultColWidth="9.140625" defaultRowHeight="12.75"/>
  <cols>
    <col min="1" max="1" width="17.57421875" style="14" customWidth="1"/>
    <col min="2" max="2" width="24.7109375" style="15" customWidth="1"/>
    <col min="3" max="3" width="12.28125" style="6" customWidth="1"/>
    <col min="4" max="4" width="11.28125" style="8" customWidth="1"/>
    <col min="5" max="6" width="8.00390625" style="6" customWidth="1"/>
    <col min="7" max="7" width="7.8515625" style="6" customWidth="1"/>
    <col min="8" max="8" width="7.57421875" style="6" customWidth="1"/>
    <col min="9" max="9" width="9.00390625" style="6" customWidth="1"/>
    <col min="10" max="10" width="7.8515625" style="6" customWidth="1"/>
    <col min="11" max="11" width="7.421875" style="6" customWidth="1"/>
    <col min="12" max="14" width="9.57421875" style="6" customWidth="1"/>
    <col min="15" max="15" width="9.00390625" style="6" customWidth="1"/>
    <col min="16" max="16" width="16.7109375" style="6" hidden="1" customWidth="1"/>
    <col min="17" max="17" width="16.421875" style="6" hidden="1" customWidth="1"/>
    <col min="18" max="18" width="10.421875" style="6" customWidth="1"/>
    <col min="19" max="16384" width="9.140625" style="6" customWidth="1"/>
  </cols>
  <sheetData>
    <row r="1" spans="1:18" ht="15.75" customHeight="1" thickBot="1">
      <c r="A1" s="275" t="s">
        <v>70</v>
      </c>
      <c r="B1" s="276"/>
      <c r="C1" s="276"/>
      <c r="D1" s="277"/>
      <c r="L1" s="278" t="s">
        <v>16</v>
      </c>
      <c r="M1" s="279"/>
      <c r="N1" s="279"/>
      <c r="O1" s="280"/>
      <c r="P1" s="7"/>
      <c r="Q1" s="7"/>
      <c r="R1" s="7"/>
    </row>
    <row r="2" spans="1:18" ht="20.25" customHeight="1">
      <c r="A2" s="281" t="s">
        <v>153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7"/>
      <c r="M2" s="7"/>
      <c r="N2" s="7"/>
      <c r="O2" s="7"/>
      <c r="P2" s="7"/>
      <c r="Q2" s="7"/>
      <c r="R2" s="7"/>
    </row>
    <row r="3" spans="1:18" ht="20.25" customHeight="1">
      <c r="A3" s="152"/>
      <c r="B3" s="283"/>
      <c r="C3" s="283"/>
      <c r="D3" s="283"/>
      <c r="E3" s="283"/>
      <c r="F3" s="283"/>
      <c r="G3" s="283"/>
      <c r="H3" s="153"/>
      <c r="I3" s="153"/>
      <c r="J3" s="153"/>
      <c r="K3" s="153"/>
      <c r="L3" s="7"/>
      <c r="M3" s="7"/>
      <c r="N3" s="7"/>
      <c r="O3" s="7"/>
      <c r="P3" s="7"/>
      <c r="Q3" s="7"/>
      <c r="R3" s="7"/>
    </row>
    <row r="4" spans="1:11" ht="18" customHeight="1">
      <c r="A4" s="17" t="s">
        <v>17</v>
      </c>
      <c r="B4" s="5"/>
      <c r="C4" s="5"/>
      <c r="D4" s="4"/>
      <c r="E4" s="16"/>
      <c r="F4" s="16"/>
      <c r="G4" s="16"/>
      <c r="H4" s="16"/>
      <c r="I4" s="16"/>
      <c r="J4" s="16"/>
      <c r="K4" s="16"/>
    </row>
    <row r="5" spans="1:11" ht="22.5" customHeight="1">
      <c r="A5" s="18" t="s">
        <v>70</v>
      </c>
      <c r="B5" s="19"/>
      <c r="C5" s="19"/>
      <c r="D5" s="20"/>
      <c r="E5" s="16"/>
      <c r="F5" s="16"/>
      <c r="G5" s="16"/>
      <c r="H5" s="16"/>
      <c r="I5" s="16"/>
      <c r="J5" s="16"/>
      <c r="K5" s="16"/>
    </row>
    <row r="6" spans="1:11" ht="16.5" customHeight="1">
      <c r="A6" s="21"/>
      <c r="B6" s="16"/>
      <c r="C6" s="16"/>
      <c r="D6" s="20"/>
      <c r="E6" s="16"/>
      <c r="F6" s="16"/>
      <c r="G6" s="16"/>
      <c r="H6" s="16"/>
      <c r="I6" s="16"/>
      <c r="J6" s="16"/>
      <c r="K6" s="16"/>
    </row>
    <row r="7" spans="1:15" ht="38.25" customHeight="1">
      <c r="A7" s="36" t="s">
        <v>18</v>
      </c>
      <c r="B7" s="37" t="s">
        <v>173</v>
      </c>
      <c r="C7" s="38" t="s">
        <v>146</v>
      </c>
      <c r="D7" s="38" t="s">
        <v>154</v>
      </c>
      <c r="E7" s="284"/>
      <c r="F7" s="285"/>
      <c r="G7" s="286"/>
      <c r="H7" s="286"/>
      <c r="I7" s="64"/>
      <c r="J7" s="287"/>
      <c r="K7" s="287"/>
      <c r="L7" s="287"/>
      <c r="M7" s="287"/>
      <c r="N7" s="287"/>
      <c r="O7" s="287"/>
    </row>
    <row r="8" spans="1:15" ht="21.75" customHeight="1">
      <c r="A8" s="39" t="s">
        <v>10</v>
      </c>
      <c r="B8" s="228">
        <f>SUM(B9:B10)</f>
        <v>3932450</v>
      </c>
      <c r="C8" s="73">
        <f>SUM(C9:C10)</f>
        <v>4115100</v>
      </c>
      <c r="D8" s="73">
        <f>SUM(D9:D10)</f>
        <v>4129100</v>
      </c>
      <c r="E8" s="288"/>
      <c r="F8" s="289"/>
      <c r="G8" s="290"/>
      <c r="H8" s="290"/>
      <c r="I8" s="65"/>
      <c r="J8" s="287"/>
      <c r="K8" s="287"/>
      <c r="L8" s="287"/>
      <c r="M8" s="287"/>
      <c r="N8" s="287"/>
      <c r="O8" s="287"/>
    </row>
    <row r="9" spans="1:15" ht="21.75" customHeight="1">
      <c r="A9" s="226" t="s">
        <v>133</v>
      </c>
      <c r="B9" s="228">
        <f>E89</f>
        <v>337400</v>
      </c>
      <c r="C9" s="73">
        <f>M89</f>
        <v>337400</v>
      </c>
      <c r="D9" s="73">
        <f>O89</f>
        <v>347400</v>
      </c>
      <c r="E9" s="127"/>
      <c r="F9" s="151"/>
      <c r="G9" s="128"/>
      <c r="H9" s="128"/>
      <c r="I9" s="65"/>
      <c r="J9" s="65"/>
      <c r="K9" s="65"/>
      <c r="L9" s="65"/>
      <c r="M9" s="65"/>
      <c r="N9" s="65"/>
      <c r="O9" s="65"/>
    </row>
    <row r="10" spans="1:15" ht="21.75" customHeight="1">
      <c r="A10" s="226" t="s">
        <v>130</v>
      </c>
      <c r="B10" s="228">
        <f>D89</f>
        <v>3595050</v>
      </c>
      <c r="C10" s="73">
        <v>3777700</v>
      </c>
      <c r="D10" s="73">
        <v>3781700</v>
      </c>
      <c r="E10" s="127"/>
      <c r="F10" s="151"/>
      <c r="G10" s="128"/>
      <c r="H10" s="128"/>
      <c r="I10" s="65"/>
      <c r="J10" s="65"/>
      <c r="K10" s="65"/>
      <c r="L10" s="65"/>
      <c r="M10" s="65"/>
      <c r="N10" s="65"/>
      <c r="O10" s="65"/>
    </row>
    <row r="11" spans="1:15" ht="35.25" customHeight="1">
      <c r="A11" s="131" t="s">
        <v>72</v>
      </c>
      <c r="B11" s="72">
        <v>300</v>
      </c>
      <c r="C11" s="73">
        <v>300</v>
      </c>
      <c r="D11" s="73">
        <v>300</v>
      </c>
      <c r="E11" s="127"/>
      <c r="F11" s="151"/>
      <c r="G11" s="128"/>
      <c r="H11" s="128"/>
      <c r="I11" s="65"/>
      <c r="J11" s="65"/>
      <c r="K11" s="65"/>
      <c r="L11" s="65"/>
      <c r="M11" s="65"/>
      <c r="N11" s="65"/>
      <c r="O11" s="65"/>
    </row>
    <row r="12" spans="1:15" ht="49.5" customHeight="1">
      <c r="A12" s="63" t="s">
        <v>8</v>
      </c>
      <c r="B12" s="74">
        <v>237000</v>
      </c>
      <c r="C12" s="73">
        <v>238000</v>
      </c>
      <c r="D12" s="73">
        <v>223600</v>
      </c>
      <c r="E12" s="284"/>
      <c r="F12" s="285"/>
      <c r="G12" s="286"/>
      <c r="H12" s="286"/>
      <c r="I12" s="65"/>
      <c r="J12" s="287"/>
      <c r="K12" s="287"/>
      <c r="L12" s="287"/>
      <c r="M12" s="287"/>
      <c r="N12" s="287"/>
      <c r="O12" s="287"/>
    </row>
    <row r="13" spans="1:11" ht="15.75">
      <c r="A13" s="39" t="s">
        <v>1</v>
      </c>
      <c r="B13" s="228">
        <f>I89</f>
        <v>15000</v>
      </c>
      <c r="C13" s="73">
        <v>10000</v>
      </c>
      <c r="D13" s="73">
        <v>10000</v>
      </c>
      <c r="E13" s="16"/>
      <c r="F13" s="16"/>
      <c r="G13" s="154"/>
      <c r="H13" s="16"/>
      <c r="I13" s="16"/>
      <c r="J13" s="16"/>
      <c r="K13" s="16"/>
    </row>
    <row r="14" spans="1:11" ht="15.75">
      <c r="A14" s="39" t="s">
        <v>15</v>
      </c>
      <c r="B14" s="228">
        <f>H89</f>
        <v>10000</v>
      </c>
      <c r="C14" s="73">
        <v>15000</v>
      </c>
      <c r="D14" s="73">
        <v>15000</v>
      </c>
      <c r="E14" s="16"/>
      <c r="F14" s="16"/>
      <c r="G14" s="154"/>
      <c r="H14" s="16"/>
      <c r="I14" s="16"/>
      <c r="J14" s="16"/>
      <c r="K14" s="16"/>
    </row>
    <row r="15" spans="1:11" ht="15.75">
      <c r="A15" s="40" t="s">
        <v>19</v>
      </c>
      <c r="B15" s="75">
        <f>B8+B11+B12+B13+B14</f>
        <v>4194750</v>
      </c>
      <c r="C15" s="75">
        <f>C8+C11+C12+C13+C14</f>
        <v>4378400</v>
      </c>
      <c r="D15" s="75">
        <f>D8+D11+D12+D13+D14</f>
        <v>4378000</v>
      </c>
      <c r="E15" s="16"/>
      <c r="F15" s="16"/>
      <c r="G15" s="22"/>
      <c r="H15" s="16"/>
      <c r="I15" s="16"/>
      <c r="J15" s="16"/>
      <c r="K15" s="16"/>
    </row>
    <row r="16" spans="10:11" ht="30.75" customHeight="1">
      <c r="J16" s="16"/>
      <c r="K16" s="16"/>
    </row>
    <row r="17" spans="10:11" ht="30.75" customHeight="1">
      <c r="J17" s="16"/>
      <c r="K17" s="16"/>
    </row>
    <row r="18" spans="10:11" ht="30.75" customHeight="1">
      <c r="J18" s="16"/>
      <c r="K18" s="16"/>
    </row>
    <row r="19" spans="10:11" ht="30.75" customHeight="1">
      <c r="J19" s="16"/>
      <c r="K19" s="16"/>
    </row>
    <row r="20" spans="10:11" ht="30.75" customHeight="1">
      <c r="J20" s="16"/>
      <c r="K20" s="16"/>
    </row>
    <row r="21" spans="10:11" ht="30.75" customHeight="1">
      <c r="J21" s="16"/>
      <c r="K21" s="16"/>
    </row>
    <row r="22" spans="1:1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.75">
      <c r="A27" s="24"/>
      <c r="B27" s="21"/>
      <c r="C27" s="16"/>
      <c r="D27" s="5"/>
      <c r="E27" s="16"/>
      <c r="F27" s="16"/>
      <c r="G27" s="16"/>
      <c r="H27" s="16"/>
      <c r="I27" s="16"/>
      <c r="J27" s="16"/>
      <c r="K27" s="16"/>
    </row>
    <row r="28" spans="1:15" ht="15.75">
      <c r="A28" s="25"/>
      <c r="B28" s="25"/>
      <c r="C28" s="25"/>
      <c r="D28" s="26"/>
      <c r="E28" s="25"/>
      <c r="F28" s="25"/>
      <c r="G28" s="25"/>
      <c r="H28" s="25"/>
      <c r="I28" s="25"/>
      <c r="J28" s="25"/>
      <c r="K28" s="25"/>
      <c r="L28" s="9"/>
      <c r="M28" s="9"/>
      <c r="N28" s="9"/>
      <c r="O28" s="1"/>
    </row>
    <row r="29" spans="1:15" ht="8.25" customHeight="1">
      <c r="A29" s="2"/>
      <c r="B29" s="2"/>
      <c r="C29" s="2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43"/>
      <c r="O29" s="43"/>
    </row>
    <row r="30" spans="1:17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41"/>
      <c r="P30" s="10"/>
      <c r="Q30" s="10"/>
    </row>
    <row r="31" spans="1:17" s="8" customFormat="1" ht="21.75" customHeight="1" thickBot="1">
      <c r="A31" s="60" t="s">
        <v>20</v>
      </c>
      <c r="B31" s="53"/>
      <c r="C31" s="56"/>
      <c r="D31" s="53" t="s">
        <v>71</v>
      </c>
      <c r="E31" s="61"/>
      <c r="F31" s="61"/>
      <c r="G31" s="61"/>
      <c r="H31" s="56"/>
      <c r="I31" s="56"/>
      <c r="J31" s="62"/>
      <c r="K31" s="62"/>
      <c r="L31" s="62"/>
      <c r="M31" s="62"/>
      <c r="N31" s="62"/>
      <c r="O31" s="49" t="s">
        <v>9</v>
      </c>
      <c r="P31" s="11" t="s">
        <v>22</v>
      </c>
      <c r="Q31" s="11" t="s">
        <v>23</v>
      </c>
    </row>
    <row r="32" spans="1:17" s="163" customFormat="1" ht="90" customHeight="1">
      <c r="A32" s="155" t="s">
        <v>21</v>
      </c>
      <c r="B32" s="156" t="s">
        <v>0</v>
      </c>
      <c r="C32" s="157" t="s">
        <v>174</v>
      </c>
      <c r="D32" s="157" t="s">
        <v>132</v>
      </c>
      <c r="E32" s="157" t="s">
        <v>33</v>
      </c>
      <c r="F32" s="157" t="s">
        <v>50</v>
      </c>
      <c r="G32" s="157" t="s">
        <v>8</v>
      </c>
      <c r="H32" s="157" t="s">
        <v>15</v>
      </c>
      <c r="I32" s="157" t="s">
        <v>1</v>
      </c>
      <c r="J32" s="157" t="s">
        <v>11</v>
      </c>
      <c r="K32" s="157" t="s">
        <v>30</v>
      </c>
      <c r="L32" s="158" t="s">
        <v>147</v>
      </c>
      <c r="M32" s="159" t="s">
        <v>148</v>
      </c>
      <c r="N32" s="160" t="s">
        <v>155</v>
      </c>
      <c r="O32" s="161" t="s">
        <v>156</v>
      </c>
      <c r="P32" s="162">
        <f>SUM(P34:P37)</f>
        <v>0</v>
      </c>
      <c r="Q32" s="162">
        <f>SUM(Q34:Q37)</f>
        <v>0</v>
      </c>
    </row>
    <row r="33" spans="1:17" s="163" customFormat="1" ht="30" customHeight="1">
      <c r="A33" s="164">
        <v>3</v>
      </c>
      <c r="B33" s="165"/>
      <c r="C33" s="166">
        <f aca="true" t="shared" si="0" ref="C33:O33">C34+C42+C73</f>
        <v>4029850</v>
      </c>
      <c r="D33" s="166">
        <f t="shared" si="0"/>
        <v>3595050</v>
      </c>
      <c r="E33" s="166">
        <f t="shared" si="0"/>
        <v>300400</v>
      </c>
      <c r="F33" s="166">
        <f t="shared" si="0"/>
        <v>0</v>
      </c>
      <c r="G33" s="166">
        <f t="shared" si="0"/>
        <v>124400</v>
      </c>
      <c r="H33" s="166">
        <f t="shared" si="0"/>
        <v>10000</v>
      </c>
      <c r="I33" s="166">
        <f t="shared" si="0"/>
        <v>0</v>
      </c>
      <c r="J33" s="166">
        <f t="shared" si="0"/>
        <v>0</v>
      </c>
      <c r="K33" s="166">
        <f t="shared" si="0"/>
        <v>0</v>
      </c>
      <c r="L33" s="166">
        <f t="shared" si="0"/>
        <v>4201500</v>
      </c>
      <c r="M33" s="166">
        <f t="shared" si="0"/>
        <v>300400</v>
      </c>
      <c r="N33" s="166">
        <f t="shared" si="0"/>
        <v>4201100</v>
      </c>
      <c r="O33" s="166">
        <f t="shared" si="0"/>
        <v>306400</v>
      </c>
      <c r="P33" s="162"/>
      <c r="Q33" s="162"/>
    </row>
    <row r="34" spans="1:17" ht="14.25" customHeight="1" thickBot="1">
      <c r="A34" s="27">
        <v>31</v>
      </c>
      <c r="B34" s="27" t="s">
        <v>7</v>
      </c>
      <c r="C34" s="28">
        <f>SUM(D34:K34)</f>
        <v>3227050</v>
      </c>
      <c r="D34" s="28">
        <f>D35+D37+D39</f>
        <v>3227050</v>
      </c>
      <c r="E34" s="28">
        <f aca="true" t="shared" si="1" ref="E34:K34">E35+E37+E39</f>
        <v>0</v>
      </c>
      <c r="F34" s="28">
        <f t="shared" si="1"/>
        <v>0</v>
      </c>
      <c r="G34" s="28">
        <f t="shared" si="1"/>
        <v>0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>L35+L37+L39</f>
        <v>3409700</v>
      </c>
      <c r="M34" s="28">
        <f>M35+M37+M39</f>
        <v>0</v>
      </c>
      <c r="N34" s="167">
        <f>N35+N37+N39</f>
        <v>3409700</v>
      </c>
      <c r="O34" s="167">
        <f>O35+O37+O39</f>
        <v>0</v>
      </c>
      <c r="P34" s="6">
        <v>0</v>
      </c>
      <c r="Q34" s="6">
        <v>0</v>
      </c>
    </row>
    <row r="35" spans="1:15" s="171" customFormat="1" ht="14.25" customHeight="1">
      <c r="A35" s="168">
        <v>311</v>
      </c>
      <c r="B35" s="168" t="s">
        <v>26</v>
      </c>
      <c r="C35" s="169">
        <f>SUM(D35:K35)</f>
        <v>2668050</v>
      </c>
      <c r="D35" s="169">
        <f>D36</f>
        <v>2668050</v>
      </c>
      <c r="E35" s="170">
        <f aca="true" t="shared" si="2" ref="E35:K35">E36+E37</f>
        <v>0</v>
      </c>
      <c r="F35" s="170">
        <f t="shared" si="2"/>
        <v>0</v>
      </c>
      <c r="G35" s="170">
        <f t="shared" si="2"/>
        <v>0</v>
      </c>
      <c r="H35" s="170">
        <f t="shared" si="2"/>
        <v>0</v>
      </c>
      <c r="I35" s="170">
        <f t="shared" si="2"/>
        <v>0</v>
      </c>
      <c r="J35" s="170">
        <f t="shared" si="2"/>
        <v>0</v>
      </c>
      <c r="K35" s="170">
        <f t="shared" si="2"/>
        <v>0</v>
      </c>
      <c r="L35" s="169">
        <f>L36</f>
        <v>2817993</v>
      </c>
      <c r="M35" s="169">
        <f>M36</f>
        <v>0</v>
      </c>
      <c r="N35" s="169">
        <f>N36</f>
        <v>2817993</v>
      </c>
      <c r="O35" s="169">
        <f>O36</f>
        <v>0</v>
      </c>
    </row>
    <row r="36" spans="1:15" ht="14.25" customHeight="1">
      <c r="A36" s="29">
        <v>3111</v>
      </c>
      <c r="B36" s="29" t="s">
        <v>84</v>
      </c>
      <c r="C36" s="67">
        <f aca="true" t="shared" si="3" ref="C36:C53">SUM(D36:K36)</f>
        <v>2668050</v>
      </c>
      <c r="D36" s="30">
        <v>2668050</v>
      </c>
      <c r="E36" s="30"/>
      <c r="F36" s="30"/>
      <c r="G36" s="30"/>
      <c r="H36" s="30"/>
      <c r="I36" s="30"/>
      <c r="J36" s="30"/>
      <c r="K36" s="30"/>
      <c r="L36" s="35">
        <v>2817993</v>
      </c>
      <c r="M36" s="35"/>
      <c r="N36" s="35">
        <v>2817993</v>
      </c>
      <c r="O36" s="172"/>
    </row>
    <row r="37" spans="1:17" s="171" customFormat="1" ht="15" customHeight="1">
      <c r="A37" s="173">
        <v>312</v>
      </c>
      <c r="B37" s="173" t="s">
        <v>24</v>
      </c>
      <c r="C37" s="174">
        <f t="shared" si="3"/>
        <v>100000</v>
      </c>
      <c r="D37" s="174">
        <f>D38</f>
        <v>100000</v>
      </c>
      <c r="E37" s="174">
        <f>E38</f>
        <v>0</v>
      </c>
      <c r="F37" s="174">
        <f>F38</f>
        <v>0</v>
      </c>
      <c r="G37" s="170">
        <f>G38+G39</f>
        <v>0</v>
      </c>
      <c r="H37" s="170">
        <f>H38+H39</f>
        <v>0</v>
      </c>
      <c r="I37" s="170">
        <f>I38+I39</f>
        <v>0</v>
      </c>
      <c r="J37" s="170">
        <f>J38+J39</f>
        <v>0</v>
      </c>
      <c r="K37" s="170">
        <f>K38+K39</f>
        <v>0</v>
      </c>
      <c r="L37" s="174">
        <f>L38</f>
        <v>100000</v>
      </c>
      <c r="M37" s="174">
        <f>M38</f>
        <v>0</v>
      </c>
      <c r="N37" s="174">
        <f>N38</f>
        <v>100000</v>
      </c>
      <c r="O37" s="174">
        <f>O38</f>
        <v>0</v>
      </c>
      <c r="P37" s="171">
        <v>0</v>
      </c>
      <c r="Q37" s="171">
        <v>0</v>
      </c>
    </row>
    <row r="38" spans="1:15" ht="15" customHeight="1">
      <c r="A38" s="66">
        <v>3121</v>
      </c>
      <c r="B38" s="66" t="s">
        <v>85</v>
      </c>
      <c r="C38" s="67">
        <f t="shared" si="3"/>
        <v>100000</v>
      </c>
      <c r="D38" s="67">
        <v>100000</v>
      </c>
      <c r="E38" s="67"/>
      <c r="F38" s="67"/>
      <c r="G38" s="67"/>
      <c r="H38" s="67"/>
      <c r="I38" s="67"/>
      <c r="J38" s="67"/>
      <c r="K38" s="67"/>
      <c r="L38" s="68">
        <v>100000</v>
      </c>
      <c r="M38" s="68"/>
      <c r="N38" s="68">
        <v>100000</v>
      </c>
      <c r="O38" s="172"/>
    </row>
    <row r="39" spans="1:15" s="171" customFormat="1" ht="15" customHeight="1">
      <c r="A39" s="175">
        <v>313</v>
      </c>
      <c r="B39" s="175" t="s">
        <v>34</v>
      </c>
      <c r="C39" s="170">
        <f t="shared" si="3"/>
        <v>459000</v>
      </c>
      <c r="D39" s="170">
        <f>D40+D41</f>
        <v>459000</v>
      </c>
      <c r="E39" s="170">
        <f>E40+E41</f>
        <v>0</v>
      </c>
      <c r="F39" s="170">
        <f>F40+F41</f>
        <v>0</v>
      </c>
      <c r="G39" s="170">
        <f>SUM(G40:G41)</f>
        <v>0</v>
      </c>
      <c r="H39" s="170">
        <f>SUM(H40:H41)</f>
        <v>0</v>
      </c>
      <c r="I39" s="170">
        <f>SUM(I40:I41)</f>
        <v>0</v>
      </c>
      <c r="J39" s="170">
        <f>SUM(J40:J41)</f>
        <v>0</v>
      </c>
      <c r="K39" s="170">
        <f>SUM(K40:K41)</f>
        <v>0</v>
      </c>
      <c r="L39" s="170">
        <f>L40+L41</f>
        <v>491707</v>
      </c>
      <c r="M39" s="170">
        <f>M40+M41</f>
        <v>0</v>
      </c>
      <c r="N39" s="170">
        <f>N40+N41</f>
        <v>491707</v>
      </c>
      <c r="O39" s="170">
        <f>O40+O41</f>
        <v>0</v>
      </c>
    </row>
    <row r="40" spans="1:15" ht="15" customHeight="1">
      <c r="A40" s="66">
        <v>3132</v>
      </c>
      <c r="B40" s="66" t="s">
        <v>86</v>
      </c>
      <c r="C40" s="67">
        <f t="shared" si="3"/>
        <v>459000</v>
      </c>
      <c r="D40" s="67">
        <v>459000</v>
      </c>
      <c r="E40" s="67"/>
      <c r="F40" s="67"/>
      <c r="G40" s="176"/>
      <c r="H40" s="67"/>
      <c r="I40" s="67"/>
      <c r="J40" s="67"/>
      <c r="K40" s="67"/>
      <c r="L40" s="68">
        <v>491707</v>
      </c>
      <c r="M40" s="68"/>
      <c r="N40" s="68">
        <v>491707</v>
      </c>
      <c r="O40" s="172"/>
    </row>
    <row r="41" spans="1:15" ht="15" customHeight="1">
      <c r="A41" s="66">
        <v>3133</v>
      </c>
      <c r="B41" s="66" t="s">
        <v>87</v>
      </c>
      <c r="C41" s="67">
        <f t="shared" si="3"/>
        <v>0</v>
      </c>
      <c r="D41" s="67">
        <v>0</v>
      </c>
      <c r="E41" s="67"/>
      <c r="F41" s="67"/>
      <c r="G41" s="176"/>
      <c r="H41" s="67"/>
      <c r="I41" s="67"/>
      <c r="J41" s="67"/>
      <c r="K41" s="67"/>
      <c r="L41" s="68">
        <v>0</v>
      </c>
      <c r="M41" s="68"/>
      <c r="N41" s="68">
        <v>0</v>
      </c>
      <c r="O41" s="172"/>
    </row>
    <row r="42" spans="1:17" ht="14.25" customHeight="1" thickBot="1">
      <c r="A42" s="27">
        <v>32</v>
      </c>
      <c r="B42" s="27" t="s">
        <v>25</v>
      </c>
      <c r="C42" s="28">
        <f t="shared" si="3"/>
        <v>796800</v>
      </c>
      <c r="D42" s="28">
        <f>D43+D48+D55+D65+D67</f>
        <v>368000</v>
      </c>
      <c r="E42" s="28">
        <f>E43+E48+E55+E67+E65</f>
        <v>294400</v>
      </c>
      <c r="F42" s="28">
        <f>F43+F48+F55+F67+F65</f>
        <v>0</v>
      </c>
      <c r="G42" s="28">
        <f>G48+G55+G65+G67+G43</f>
        <v>124400</v>
      </c>
      <c r="H42" s="28">
        <f aca="true" t="shared" si="4" ref="H42:O42">H43+H48+H55+H65+H67</f>
        <v>10000</v>
      </c>
      <c r="I42" s="28">
        <f t="shared" si="4"/>
        <v>0</v>
      </c>
      <c r="J42" s="28">
        <f t="shared" si="4"/>
        <v>0</v>
      </c>
      <c r="K42" s="28">
        <f t="shared" si="4"/>
        <v>0</v>
      </c>
      <c r="L42" s="28">
        <f t="shared" si="4"/>
        <v>785800</v>
      </c>
      <c r="M42" s="28">
        <f t="shared" si="4"/>
        <v>294400</v>
      </c>
      <c r="N42" s="28">
        <f t="shared" si="4"/>
        <v>785400</v>
      </c>
      <c r="O42" s="28">
        <f t="shared" si="4"/>
        <v>300400</v>
      </c>
      <c r="P42" s="12">
        <f>SUM(P43:P89)</f>
        <v>0</v>
      </c>
      <c r="Q42" s="12">
        <f>SUM(Q43:Q89)</f>
        <v>0</v>
      </c>
    </row>
    <row r="43" spans="1:17" s="171" customFormat="1" ht="27" customHeight="1">
      <c r="A43" s="168">
        <v>321</v>
      </c>
      <c r="B43" s="177" t="s">
        <v>76</v>
      </c>
      <c r="C43" s="169">
        <f t="shared" si="3"/>
        <v>400000</v>
      </c>
      <c r="D43" s="178">
        <f>SUM(D44:D46)</f>
        <v>300000</v>
      </c>
      <c r="E43" s="169">
        <f aca="true" t="shared" si="5" ref="E43:K43">SUM(E44:E47)</f>
        <v>80000</v>
      </c>
      <c r="F43" s="169">
        <f t="shared" si="5"/>
        <v>0</v>
      </c>
      <c r="G43" s="169">
        <f t="shared" si="5"/>
        <v>10000</v>
      </c>
      <c r="H43" s="169">
        <f t="shared" si="5"/>
        <v>10000</v>
      </c>
      <c r="I43" s="169">
        <f t="shared" si="5"/>
        <v>0</v>
      </c>
      <c r="J43" s="169">
        <f t="shared" si="5"/>
        <v>0</v>
      </c>
      <c r="K43" s="169">
        <f t="shared" si="5"/>
        <v>0</v>
      </c>
      <c r="L43" s="169">
        <f>L44+L45+L46+L47</f>
        <v>400000</v>
      </c>
      <c r="M43" s="169">
        <f>SUM(M44:M47)</f>
        <v>80000</v>
      </c>
      <c r="N43" s="169">
        <f>N44+N45+N46+N47</f>
        <v>400000</v>
      </c>
      <c r="O43" s="169">
        <f>O44+O45+O46+O47</f>
        <v>80000</v>
      </c>
      <c r="P43" s="171">
        <v>0</v>
      </c>
      <c r="Q43" s="171">
        <v>0</v>
      </c>
    </row>
    <row r="44" spans="1:15" ht="15.75" customHeight="1">
      <c r="A44" s="29">
        <v>3211</v>
      </c>
      <c r="B44" s="44" t="s">
        <v>88</v>
      </c>
      <c r="C44" s="30">
        <f t="shared" si="3"/>
        <v>80000</v>
      </c>
      <c r="D44" s="33"/>
      <c r="E44" s="30">
        <v>60000</v>
      </c>
      <c r="F44" s="30"/>
      <c r="G44" s="30">
        <v>10000</v>
      </c>
      <c r="H44" s="30">
        <v>10000</v>
      </c>
      <c r="I44" s="30"/>
      <c r="J44" s="30"/>
      <c r="K44" s="30"/>
      <c r="L44" s="35">
        <v>80000</v>
      </c>
      <c r="M44" s="35">
        <v>60000</v>
      </c>
      <c r="N44" s="35">
        <v>80000</v>
      </c>
      <c r="O44" s="172">
        <v>60000</v>
      </c>
    </row>
    <row r="45" spans="1:15" ht="15" customHeight="1">
      <c r="A45" s="29">
        <v>3212</v>
      </c>
      <c r="B45" s="44" t="s">
        <v>89</v>
      </c>
      <c r="C45" s="30">
        <f t="shared" si="3"/>
        <v>300000</v>
      </c>
      <c r="D45" s="33">
        <v>300000</v>
      </c>
      <c r="E45" s="30"/>
      <c r="F45" s="30"/>
      <c r="G45" s="30"/>
      <c r="H45" s="30"/>
      <c r="I45" s="30"/>
      <c r="J45" s="30"/>
      <c r="K45" s="30"/>
      <c r="L45" s="35">
        <v>300000</v>
      </c>
      <c r="M45" s="35"/>
      <c r="N45" s="35">
        <v>300000</v>
      </c>
      <c r="O45" s="172"/>
    </row>
    <row r="46" spans="1:15" ht="13.5" customHeight="1">
      <c r="A46" s="29">
        <v>3213</v>
      </c>
      <c r="B46" s="44" t="s">
        <v>90</v>
      </c>
      <c r="C46" s="30">
        <f t="shared" si="3"/>
        <v>10000</v>
      </c>
      <c r="D46" s="33"/>
      <c r="E46" s="30">
        <v>10000</v>
      </c>
      <c r="F46" s="30"/>
      <c r="G46" s="30"/>
      <c r="H46" s="30"/>
      <c r="I46" s="30"/>
      <c r="J46" s="30"/>
      <c r="K46" s="30"/>
      <c r="L46" s="35">
        <v>10000</v>
      </c>
      <c r="M46" s="35">
        <v>10000</v>
      </c>
      <c r="N46" s="35">
        <v>10000</v>
      </c>
      <c r="O46" s="172">
        <v>10000</v>
      </c>
    </row>
    <row r="47" spans="1:15" ht="27" customHeight="1">
      <c r="A47" s="29">
        <v>3214</v>
      </c>
      <c r="B47" s="44" t="s">
        <v>91</v>
      </c>
      <c r="C47" s="30">
        <f t="shared" si="3"/>
        <v>10000</v>
      </c>
      <c r="D47" s="33"/>
      <c r="E47" s="30">
        <v>10000</v>
      </c>
      <c r="F47" s="30"/>
      <c r="G47" s="30"/>
      <c r="H47" s="30"/>
      <c r="I47" s="30"/>
      <c r="J47" s="30"/>
      <c r="K47" s="30"/>
      <c r="L47" s="35">
        <v>10000</v>
      </c>
      <c r="M47" s="35">
        <v>10000</v>
      </c>
      <c r="N47" s="35">
        <v>10000</v>
      </c>
      <c r="O47" s="172">
        <v>10000</v>
      </c>
    </row>
    <row r="48" spans="1:15" s="171" customFormat="1" ht="26.25" customHeight="1">
      <c r="A48" s="173">
        <v>322</v>
      </c>
      <c r="B48" s="179" t="s">
        <v>3</v>
      </c>
      <c r="C48" s="174">
        <f t="shared" si="3"/>
        <v>66000</v>
      </c>
      <c r="D48" s="174">
        <f aca="true" t="shared" si="6" ref="D48:O48">SUM(D49:D53)</f>
        <v>0</v>
      </c>
      <c r="E48" s="174">
        <f t="shared" si="6"/>
        <v>47000</v>
      </c>
      <c r="F48" s="174">
        <f t="shared" si="6"/>
        <v>0</v>
      </c>
      <c r="G48" s="174">
        <f t="shared" si="6"/>
        <v>19000</v>
      </c>
      <c r="H48" s="174">
        <f t="shared" si="6"/>
        <v>0</v>
      </c>
      <c r="I48" s="174">
        <f t="shared" si="6"/>
        <v>0</v>
      </c>
      <c r="J48" s="174">
        <f t="shared" si="6"/>
        <v>0</v>
      </c>
      <c r="K48" s="174">
        <f t="shared" si="6"/>
        <v>0</v>
      </c>
      <c r="L48" s="174">
        <f t="shared" si="6"/>
        <v>66000</v>
      </c>
      <c r="M48" s="174">
        <f t="shared" si="6"/>
        <v>47000</v>
      </c>
      <c r="N48" s="174">
        <f t="shared" si="6"/>
        <v>66000</v>
      </c>
      <c r="O48" s="174">
        <f t="shared" si="6"/>
        <v>50000</v>
      </c>
    </row>
    <row r="49" spans="1:15" ht="17.25" customHeight="1">
      <c r="A49" s="31">
        <v>3221</v>
      </c>
      <c r="B49" s="45" t="s">
        <v>92</v>
      </c>
      <c r="C49" s="32">
        <f t="shared" si="3"/>
        <v>25000</v>
      </c>
      <c r="D49" s="34"/>
      <c r="E49" s="32">
        <v>19000</v>
      </c>
      <c r="F49" s="32"/>
      <c r="G49" s="32">
        <v>6000</v>
      </c>
      <c r="H49" s="32"/>
      <c r="I49" s="32"/>
      <c r="J49" s="32"/>
      <c r="K49" s="32"/>
      <c r="L49" s="48">
        <v>25000</v>
      </c>
      <c r="M49" s="48">
        <v>19000</v>
      </c>
      <c r="N49" s="48">
        <v>25000</v>
      </c>
      <c r="O49" s="172">
        <v>20000</v>
      </c>
    </row>
    <row r="50" spans="1:15" ht="18" customHeight="1">
      <c r="A50" s="31">
        <v>3223</v>
      </c>
      <c r="B50" s="45" t="s">
        <v>93</v>
      </c>
      <c r="C50" s="32">
        <f t="shared" si="3"/>
        <v>12000</v>
      </c>
      <c r="D50" s="34"/>
      <c r="E50" s="32">
        <v>12000</v>
      </c>
      <c r="F50" s="32"/>
      <c r="G50" s="32"/>
      <c r="H50" s="32"/>
      <c r="I50" s="32"/>
      <c r="J50" s="32"/>
      <c r="K50" s="32"/>
      <c r="L50" s="48">
        <v>15000</v>
      </c>
      <c r="M50" s="48">
        <v>15000</v>
      </c>
      <c r="N50" s="48">
        <v>15000</v>
      </c>
      <c r="O50" s="172">
        <v>15000</v>
      </c>
    </row>
    <row r="51" spans="1:15" ht="18" customHeight="1">
      <c r="A51" s="31">
        <v>3224</v>
      </c>
      <c r="B51" s="45" t="s">
        <v>94</v>
      </c>
      <c r="C51" s="32">
        <f t="shared" si="3"/>
        <v>17000</v>
      </c>
      <c r="D51" s="34"/>
      <c r="E51" s="32">
        <v>10000</v>
      </c>
      <c r="F51" s="32"/>
      <c r="G51" s="32">
        <v>7000</v>
      </c>
      <c r="H51" s="32"/>
      <c r="I51" s="32"/>
      <c r="J51" s="32"/>
      <c r="K51" s="32"/>
      <c r="L51" s="48">
        <v>14000</v>
      </c>
      <c r="M51" s="48">
        <v>7000</v>
      </c>
      <c r="N51" s="48">
        <v>14000</v>
      </c>
      <c r="O51" s="172">
        <v>8000</v>
      </c>
    </row>
    <row r="52" spans="1:15" ht="18" customHeight="1">
      <c r="A52" s="31">
        <v>3225</v>
      </c>
      <c r="B52" s="45" t="s">
        <v>95</v>
      </c>
      <c r="C52" s="32">
        <f t="shared" si="3"/>
        <v>11000</v>
      </c>
      <c r="D52" s="34"/>
      <c r="E52" s="32">
        <v>5000</v>
      </c>
      <c r="F52" s="32"/>
      <c r="G52" s="32">
        <v>6000</v>
      </c>
      <c r="H52" s="32"/>
      <c r="I52" s="32"/>
      <c r="J52" s="32"/>
      <c r="K52" s="32"/>
      <c r="L52" s="48">
        <v>11000</v>
      </c>
      <c r="M52" s="48">
        <v>5000</v>
      </c>
      <c r="N52" s="48">
        <v>11000</v>
      </c>
      <c r="O52" s="172">
        <v>5000</v>
      </c>
    </row>
    <row r="53" spans="1:15" ht="14.25" customHeight="1">
      <c r="A53" s="31">
        <v>3227</v>
      </c>
      <c r="B53" s="181" t="s">
        <v>96</v>
      </c>
      <c r="C53" s="32">
        <f t="shared" si="3"/>
        <v>1000</v>
      </c>
      <c r="D53" s="34"/>
      <c r="E53" s="32">
        <v>1000</v>
      </c>
      <c r="F53" s="32"/>
      <c r="G53" s="32"/>
      <c r="H53" s="32"/>
      <c r="I53" s="32"/>
      <c r="J53" s="32"/>
      <c r="K53" s="32"/>
      <c r="L53" s="172">
        <v>1000</v>
      </c>
      <c r="M53" s="172">
        <v>1000</v>
      </c>
      <c r="N53" s="172">
        <v>1000</v>
      </c>
      <c r="O53" s="172">
        <v>2000</v>
      </c>
    </row>
    <row r="54" spans="1:15" s="12" customFormat="1" ht="1.5" customHeight="1">
      <c r="A54" s="182"/>
      <c r="B54" s="183"/>
      <c r="C54" s="184"/>
      <c r="D54" s="185"/>
      <c r="E54" s="184"/>
      <c r="F54" s="184"/>
      <c r="G54" s="184"/>
      <c r="H54" s="184"/>
      <c r="I54" s="184"/>
      <c r="J54" s="184"/>
      <c r="K54" s="184"/>
      <c r="L54" s="174"/>
      <c r="M54" s="174"/>
      <c r="N54" s="174"/>
      <c r="O54" s="174"/>
    </row>
    <row r="55" spans="1:15" s="171" customFormat="1" ht="14.25" customHeight="1">
      <c r="A55" s="173">
        <v>323</v>
      </c>
      <c r="B55" s="173" t="s">
        <v>4</v>
      </c>
      <c r="C55" s="174">
        <f aca="true" t="shared" si="7" ref="C55:C76">SUM(D55:K55)</f>
        <v>227800</v>
      </c>
      <c r="D55" s="180">
        <f>D62</f>
        <v>50000</v>
      </c>
      <c r="E55" s="174">
        <f aca="true" t="shared" si="8" ref="E55:O55">SUM(E56:E64)</f>
        <v>120400</v>
      </c>
      <c r="F55" s="174">
        <f t="shared" si="8"/>
        <v>0</v>
      </c>
      <c r="G55" s="174">
        <f t="shared" si="8"/>
        <v>57400</v>
      </c>
      <c r="H55" s="174">
        <f t="shared" si="8"/>
        <v>0</v>
      </c>
      <c r="I55" s="174">
        <f t="shared" si="8"/>
        <v>0</v>
      </c>
      <c r="J55" s="174">
        <f t="shared" si="8"/>
        <v>0</v>
      </c>
      <c r="K55" s="174">
        <f t="shared" si="8"/>
        <v>0</v>
      </c>
      <c r="L55" s="174">
        <f t="shared" si="8"/>
        <v>217800</v>
      </c>
      <c r="M55" s="174">
        <f t="shared" si="8"/>
        <v>120400</v>
      </c>
      <c r="N55" s="174">
        <f t="shared" si="8"/>
        <v>217400</v>
      </c>
      <c r="O55" s="174">
        <f t="shared" si="8"/>
        <v>122400</v>
      </c>
    </row>
    <row r="56" spans="1:15" ht="14.25" customHeight="1">
      <c r="A56" s="31">
        <v>3231</v>
      </c>
      <c r="B56" s="31" t="s">
        <v>97</v>
      </c>
      <c r="C56" s="32">
        <f t="shared" si="7"/>
        <v>20000</v>
      </c>
      <c r="D56" s="34"/>
      <c r="E56" s="32">
        <v>20000</v>
      </c>
      <c r="F56" s="32"/>
      <c r="G56" s="32"/>
      <c r="H56" s="32"/>
      <c r="I56" s="32"/>
      <c r="J56" s="32"/>
      <c r="K56" s="32"/>
      <c r="L56" s="48">
        <v>20000</v>
      </c>
      <c r="M56" s="48">
        <v>20000</v>
      </c>
      <c r="N56" s="48">
        <v>20000</v>
      </c>
      <c r="O56" s="172">
        <v>20000</v>
      </c>
    </row>
    <row r="57" spans="1:15" ht="14.25" customHeight="1">
      <c r="A57" s="31">
        <v>3232</v>
      </c>
      <c r="B57" s="31" t="s">
        <v>98</v>
      </c>
      <c r="C57" s="32">
        <f t="shared" si="7"/>
        <v>38000</v>
      </c>
      <c r="D57" s="34"/>
      <c r="E57" s="32">
        <v>18000</v>
      </c>
      <c r="F57" s="32"/>
      <c r="G57" s="32">
        <v>20000</v>
      </c>
      <c r="H57" s="32"/>
      <c r="I57" s="32"/>
      <c r="J57" s="32"/>
      <c r="K57" s="32"/>
      <c r="L57" s="48">
        <v>28000</v>
      </c>
      <c r="M57" s="48">
        <v>18000</v>
      </c>
      <c r="N57" s="48">
        <v>28000</v>
      </c>
      <c r="O57" s="172">
        <v>18000</v>
      </c>
    </row>
    <row r="58" spans="1:15" ht="14.25" customHeight="1">
      <c r="A58" s="31">
        <v>3233</v>
      </c>
      <c r="B58" s="31" t="s">
        <v>99</v>
      </c>
      <c r="C58" s="32">
        <f t="shared" si="7"/>
        <v>15000</v>
      </c>
      <c r="D58" s="34"/>
      <c r="E58" s="32">
        <v>12000</v>
      </c>
      <c r="F58" s="32"/>
      <c r="G58" s="32">
        <v>3000</v>
      </c>
      <c r="H58" s="32"/>
      <c r="I58" s="32"/>
      <c r="J58" s="32"/>
      <c r="K58" s="32"/>
      <c r="L58" s="48">
        <v>15000</v>
      </c>
      <c r="M58" s="48">
        <v>12000</v>
      </c>
      <c r="N58" s="48">
        <v>15000</v>
      </c>
      <c r="O58" s="172">
        <v>12000</v>
      </c>
    </row>
    <row r="59" spans="1:15" ht="14.25" customHeight="1">
      <c r="A59" s="31">
        <v>3234</v>
      </c>
      <c r="B59" s="31" t="s">
        <v>100</v>
      </c>
      <c r="C59" s="32">
        <f t="shared" si="7"/>
        <v>6000</v>
      </c>
      <c r="D59" s="34"/>
      <c r="E59" s="32">
        <v>6000</v>
      </c>
      <c r="F59" s="32"/>
      <c r="G59" s="32"/>
      <c r="H59" s="32"/>
      <c r="I59" s="32"/>
      <c r="J59" s="32"/>
      <c r="K59" s="32"/>
      <c r="L59" s="48">
        <v>6000</v>
      </c>
      <c r="M59" s="48">
        <v>6000</v>
      </c>
      <c r="N59" s="48">
        <v>6000</v>
      </c>
      <c r="O59" s="172">
        <v>6000</v>
      </c>
    </row>
    <row r="60" spans="1:15" ht="14.25" customHeight="1">
      <c r="A60" s="31">
        <v>3235</v>
      </c>
      <c r="B60" s="31" t="s">
        <v>134</v>
      </c>
      <c r="C60" s="32">
        <f t="shared" si="7"/>
        <v>800</v>
      </c>
      <c r="D60" s="34"/>
      <c r="E60" s="32">
        <v>400</v>
      </c>
      <c r="F60" s="32"/>
      <c r="G60" s="32">
        <v>400</v>
      </c>
      <c r="H60" s="32"/>
      <c r="I60" s="32"/>
      <c r="J60" s="32"/>
      <c r="K60" s="32"/>
      <c r="L60" s="48">
        <v>800</v>
      </c>
      <c r="M60" s="48">
        <v>400</v>
      </c>
      <c r="N60" s="48">
        <v>400</v>
      </c>
      <c r="O60" s="172">
        <v>400</v>
      </c>
    </row>
    <row r="61" spans="1:15" ht="14.25" customHeight="1">
      <c r="A61" s="31">
        <v>3236</v>
      </c>
      <c r="B61" s="31" t="s">
        <v>101</v>
      </c>
      <c r="C61" s="32">
        <f t="shared" si="7"/>
        <v>17000</v>
      </c>
      <c r="D61" s="34"/>
      <c r="E61" s="32">
        <v>17000</v>
      </c>
      <c r="F61" s="32"/>
      <c r="G61" s="32"/>
      <c r="H61" s="32"/>
      <c r="I61" s="32"/>
      <c r="J61" s="32"/>
      <c r="K61" s="32"/>
      <c r="L61" s="48">
        <v>17000</v>
      </c>
      <c r="M61" s="48">
        <v>17000</v>
      </c>
      <c r="N61" s="48">
        <v>17000</v>
      </c>
      <c r="O61" s="172">
        <v>17000</v>
      </c>
    </row>
    <row r="62" spans="1:15" ht="14.25" customHeight="1">
      <c r="A62" s="31">
        <v>3237</v>
      </c>
      <c r="B62" s="31" t="s">
        <v>102</v>
      </c>
      <c r="C62" s="32">
        <f t="shared" si="7"/>
        <v>110000</v>
      </c>
      <c r="D62" s="34">
        <v>50000</v>
      </c>
      <c r="E62" s="32">
        <v>30000</v>
      </c>
      <c r="F62" s="32"/>
      <c r="G62" s="32">
        <v>30000</v>
      </c>
      <c r="H62" s="32"/>
      <c r="I62" s="32"/>
      <c r="J62" s="32"/>
      <c r="K62" s="32"/>
      <c r="L62" s="48">
        <v>110000</v>
      </c>
      <c r="M62" s="48">
        <v>30000</v>
      </c>
      <c r="N62" s="48">
        <v>110000</v>
      </c>
      <c r="O62" s="172">
        <v>32000</v>
      </c>
    </row>
    <row r="63" spans="1:15" ht="14.25" customHeight="1">
      <c r="A63" s="31">
        <v>3238</v>
      </c>
      <c r="B63" s="31" t="s">
        <v>103</v>
      </c>
      <c r="C63" s="32">
        <f t="shared" si="7"/>
        <v>12000</v>
      </c>
      <c r="D63" s="34"/>
      <c r="E63" s="32">
        <v>12000</v>
      </c>
      <c r="F63" s="32"/>
      <c r="G63" s="32"/>
      <c r="H63" s="32"/>
      <c r="I63" s="32"/>
      <c r="J63" s="32"/>
      <c r="K63" s="32"/>
      <c r="L63" s="48">
        <v>12000</v>
      </c>
      <c r="M63" s="48">
        <v>12000</v>
      </c>
      <c r="N63" s="48">
        <v>12000</v>
      </c>
      <c r="O63" s="172">
        <v>12000</v>
      </c>
    </row>
    <row r="64" spans="1:15" ht="14.25" customHeight="1">
      <c r="A64" s="31">
        <v>3239</v>
      </c>
      <c r="B64" s="31" t="s">
        <v>104</v>
      </c>
      <c r="C64" s="32">
        <f t="shared" si="7"/>
        <v>9000</v>
      </c>
      <c r="D64" s="34"/>
      <c r="E64" s="32">
        <v>5000</v>
      </c>
      <c r="F64" s="32"/>
      <c r="G64" s="32">
        <v>4000</v>
      </c>
      <c r="H64" s="32"/>
      <c r="I64" s="32"/>
      <c r="J64" s="32"/>
      <c r="K64" s="32"/>
      <c r="L64" s="48">
        <v>9000</v>
      </c>
      <c r="M64" s="48">
        <v>5000</v>
      </c>
      <c r="N64" s="48">
        <v>9000</v>
      </c>
      <c r="O64" s="172">
        <v>5000</v>
      </c>
    </row>
    <row r="65" spans="1:15" s="171" customFormat="1" ht="14.25" customHeight="1">
      <c r="A65" s="173">
        <v>324</v>
      </c>
      <c r="B65" s="173" t="s">
        <v>35</v>
      </c>
      <c r="C65" s="174">
        <f t="shared" si="7"/>
        <v>15000</v>
      </c>
      <c r="D65" s="174">
        <f aca="true" t="shared" si="9" ref="D65:O65">D66</f>
        <v>0</v>
      </c>
      <c r="E65" s="174">
        <f t="shared" si="9"/>
        <v>10000</v>
      </c>
      <c r="F65" s="174">
        <f t="shared" si="9"/>
        <v>0</v>
      </c>
      <c r="G65" s="174">
        <f t="shared" si="9"/>
        <v>5000</v>
      </c>
      <c r="H65" s="174">
        <f t="shared" si="9"/>
        <v>0</v>
      </c>
      <c r="I65" s="174">
        <f t="shared" si="9"/>
        <v>0</v>
      </c>
      <c r="J65" s="174">
        <f t="shared" si="9"/>
        <v>0</v>
      </c>
      <c r="K65" s="174">
        <f t="shared" si="9"/>
        <v>0</v>
      </c>
      <c r="L65" s="174">
        <f t="shared" si="9"/>
        <v>15000</v>
      </c>
      <c r="M65" s="174">
        <f t="shared" si="9"/>
        <v>10000</v>
      </c>
      <c r="N65" s="174">
        <f t="shared" si="9"/>
        <v>15000</v>
      </c>
      <c r="O65" s="174">
        <f t="shared" si="9"/>
        <v>10000</v>
      </c>
    </row>
    <row r="66" spans="1:15" ht="14.25" customHeight="1">
      <c r="A66" s="31">
        <v>3241</v>
      </c>
      <c r="B66" s="31" t="s">
        <v>35</v>
      </c>
      <c r="C66" s="32">
        <f t="shared" si="7"/>
        <v>15000</v>
      </c>
      <c r="D66" s="34"/>
      <c r="E66" s="32">
        <v>10000</v>
      </c>
      <c r="F66" s="32"/>
      <c r="G66" s="32">
        <v>5000</v>
      </c>
      <c r="H66" s="32"/>
      <c r="I66" s="32"/>
      <c r="J66" s="32"/>
      <c r="K66" s="32"/>
      <c r="L66" s="48">
        <v>15000</v>
      </c>
      <c r="M66" s="48">
        <v>10000</v>
      </c>
      <c r="N66" s="48">
        <v>15000</v>
      </c>
      <c r="O66" s="172">
        <v>10000</v>
      </c>
    </row>
    <row r="67" spans="1:17" s="171" customFormat="1" ht="24.75" customHeight="1">
      <c r="A67" s="173">
        <v>329</v>
      </c>
      <c r="B67" s="179" t="s">
        <v>2</v>
      </c>
      <c r="C67" s="174">
        <f t="shared" si="7"/>
        <v>88000</v>
      </c>
      <c r="D67" s="180">
        <f>SUM(D68:D72)</f>
        <v>18000</v>
      </c>
      <c r="E67" s="174">
        <f>SUM(E68:E72)</f>
        <v>37000</v>
      </c>
      <c r="F67" s="174">
        <f>SUM(F68:F72)</f>
        <v>0</v>
      </c>
      <c r="G67" s="174">
        <f>SUM(G69:G72)</f>
        <v>33000</v>
      </c>
      <c r="H67" s="174">
        <f aca="true" t="shared" si="10" ref="H67:O67">SUM(H68:H72)</f>
        <v>0</v>
      </c>
      <c r="I67" s="174">
        <f t="shared" si="10"/>
        <v>0</v>
      </c>
      <c r="J67" s="174">
        <f t="shared" si="10"/>
        <v>0</v>
      </c>
      <c r="K67" s="174">
        <f t="shared" si="10"/>
        <v>0</v>
      </c>
      <c r="L67" s="174">
        <f t="shared" si="10"/>
        <v>87000</v>
      </c>
      <c r="M67" s="174">
        <f t="shared" si="10"/>
        <v>37000</v>
      </c>
      <c r="N67" s="174">
        <f t="shared" si="10"/>
        <v>87000</v>
      </c>
      <c r="O67" s="174">
        <f t="shared" si="10"/>
        <v>38000</v>
      </c>
      <c r="P67" s="171">
        <v>0</v>
      </c>
      <c r="Q67" s="171">
        <v>0</v>
      </c>
    </row>
    <row r="68" spans="1:15" s="171" customFormat="1" ht="15" customHeight="1">
      <c r="A68" s="186">
        <v>3292</v>
      </c>
      <c r="B68" s="187" t="s">
        <v>105</v>
      </c>
      <c r="C68" s="188">
        <f t="shared" si="7"/>
        <v>0</v>
      </c>
      <c r="D68" s="189"/>
      <c r="E68" s="188">
        <v>0</v>
      </c>
      <c r="F68" s="188"/>
      <c r="G68" s="188"/>
      <c r="H68" s="188"/>
      <c r="I68" s="188"/>
      <c r="J68" s="188"/>
      <c r="K68" s="188"/>
      <c r="L68" s="190">
        <v>0</v>
      </c>
      <c r="M68" s="190">
        <v>0</v>
      </c>
      <c r="N68" s="190">
        <v>0</v>
      </c>
      <c r="O68" s="172">
        <v>0</v>
      </c>
    </row>
    <row r="69" spans="1:15" s="171" customFormat="1" ht="15" customHeight="1">
      <c r="A69" s="66">
        <v>3293</v>
      </c>
      <c r="B69" s="191" t="s">
        <v>106</v>
      </c>
      <c r="C69" s="67">
        <f t="shared" si="7"/>
        <v>10000</v>
      </c>
      <c r="D69" s="192"/>
      <c r="E69" s="67">
        <v>5000</v>
      </c>
      <c r="F69" s="67"/>
      <c r="G69" s="67">
        <v>5000</v>
      </c>
      <c r="H69" s="67"/>
      <c r="I69" s="67"/>
      <c r="J69" s="67"/>
      <c r="K69" s="67"/>
      <c r="L69" s="68">
        <v>10000</v>
      </c>
      <c r="M69" s="68">
        <v>5000</v>
      </c>
      <c r="N69" s="68">
        <v>10000</v>
      </c>
      <c r="O69" s="172">
        <v>5000</v>
      </c>
    </row>
    <row r="70" spans="1:15" ht="15.75" customHeight="1">
      <c r="A70" s="66">
        <v>3294</v>
      </c>
      <c r="B70" s="191" t="s">
        <v>107</v>
      </c>
      <c r="C70" s="67">
        <f t="shared" si="7"/>
        <v>10000</v>
      </c>
      <c r="D70" s="192"/>
      <c r="E70" s="67">
        <v>10000</v>
      </c>
      <c r="F70" s="67"/>
      <c r="G70" s="67"/>
      <c r="H70" s="67"/>
      <c r="I70" s="67"/>
      <c r="J70" s="67"/>
      <c r="K70" s="67"/>
      <c r="L70" s="68">
        <v>10000</v>
      </c>
      <c r="M70" s="68">
        <v>10000</v>
      </c>
      <c r="N70" s="68">
        <v>10000</v>
      </c>
      <c r="O70" s="172">
        <v>10000</v>
      </c>
    </row>
    <row r="71" spans="1:15" ht="14.25" customHeight="1">
      <c r="A71" s="31">
        <v>3295</v>
      </c>
      <c r="B71" s="193" t="s">
        <v>108</v>
      </c>
      <c r="C71" s="32">
        <f t="shared" si="7"/>
        <v>23000</v>
      </c>
      <c r="D71" s="32">
        <v>18000</v>
      </c>
      <c r="E71" s="32">
        <v>5000</v>
      </c>
      <c r="F71" s="32"/>
      <c r="G71" s="32"/>
      <c r="H71" s="32"/>
      <c r="I71" s="32"/>
      <c r="J71" s="32"/>
      <c r="K71" s="32"/>
      <c r="L71" s="172">
        <v>22000</v>
      </c>
      <c r="M71" s="172">
        <v>5000</v>
      </c>
      <c r="N71" s="172">
        <v>22000</v>
      </c>
      <c r="O71" s="172">
        <v>5000</v>
      </c>
    </row>
    <row r="72" spans="1:15" ht="27" customHeight="1">
      <c r="A72" s="66">
        <v>3299</v>
      </c>
      <c r="B72" s="191" t="s">
        <v>2</v>
      </c>
      <c r="C72" s="67">
        <f t="shared" si="7"/>
        <v>45000</v>
      </c>
      <c r="D72" s="192"/>
      <c r="E72" s="67">
        <v>17000</v>
      </c>
      <c r="F72" s="67"/>
      <c r="G72" s="67">
        <v>28000</v>
      </c>
      <c r="H72" s="67"/>
      <c r="I72" s="67"/>
      <c r="J72" s="67"/>
      <c r="K72" s="67"/>
      <c r="L72" s="68">
        <v>45000</v>
      </c>
      <c r="M72" s="68">
        <v>17000</v>
      </c>
      <c r="N72" s="68">
        <v>45000</v>
      </c>
      <c r="O72" s="172">
        <v>18000</v>
      </c>
    </row>
    <row r="73" spans="1:17" ht="14.25" customHeight="1" thickBot="1">
      <c r="A73" s="27">
        <v>34</v>
      </c>
      <c r="B73" s="27" t="s">
        <v>5</v>
      </c>
      <c r="C73" s="28">
        <f t="shared" si="7"/>
        <v>6000</v>
      </c>
      <c r="D73" s="28">
        <f aca="true" t="shared" si="11" ref="D73:K73">D74</f>
        <v>0</v>
      </c>
      <c r="E73" s="28">
        <f t="shared" si="11"/>
        <v>6000</v>
      </c>
      <c r="F73" s="28">
        <f t="shared" si="11"/>
        <v>0</v>
      </c>
      <c r="G73" s="28">
        <f t="shared" si="11"/>
        <v>0</v>
      </c>
      <c r="H73" s="28">
        <f t="shared" si="11"/>
        <v>0</v>
      </c>
      <c r="I73" s="28">
        <f t="shared" si="11"/>
        <v>0</v>
      </c>
      <c r="J73" s="28">
        <f t="shared" si="11"/>
        <v>0</v>
      </c>
      <c r="K73" s="28">
        <f t="shared" si="11"/>
        <v>0</v>
      </c>
      <c r="L73" s="28">
        <f>L74</f>
        <v>6000</v>
      </c>
      <c r="M73" s="28">
        <f>M74</f>
        <v>6000</v>
      </c>
      <c r="N73" s="28">
        <f>N74</f>
        <v>6000</v>
      </c>
      <c r="O73" s="28">
        <f>O74</f>
        <v>6000</v>
      </c>
      <c r="P73" s="6">
        <v>0</v>
      </c>
      <c r="Q73" s="6">
        <v>0</v>
      </c>
    </row>
    <row r="74" spans="1:17" s="171" customFormat="1" ht="13.5" customHeight="1">
      <c r="A74" s="168">
        <v>343</v>
      </c>
      <c r="B74" s="168" t="s">
        <v>6</v>
      </c>
      <c r="C74" s="169">
        <f t="shared" si="7"/>
        <v>6000</v>
      </c>
      <c r="D74" s="169">
        <f aca="true" t="shared" si="12" ref="D74:O74">SUM(D75:D76)</f>
        <v>0</v>
      </c>
      <c r="E74" s="169">
        <f t="shared" si="12"/>
        <v>6000</v>
      </c>
      <c r="F74" s="169">
        <f t="shared" si="12"/>
        <v>0</v>
      </c>
      <c r="G74" s="169">
        <f t="shared" si="12"/>
        <v>0</v>
      </c>
      <c r="H74" s="169">
        <f t="shared" si="12"/>
        <v>0</v>
      </c>
      <c r="I74" s="169">
        <f t="shared" si="12"/>
        <v>0</v>
      </c>
      <c r="J74" s="169">
        <f t="shared" si="12"/>
        <v>0</v>
      </c>
      <c r="K74" s="169">
        <f t="shared" si="12"/>
        <v>0</v>
      </c>
      <c r="L74" s="169">
        <f t="shared" si="12"/>
        <v>6000</v>
      </c>
      <c r="M74" s="169">
        <f t="shared" si="12"/>
        <v>6000</v>
      </c>
      <c r="N74" s="169">
        <f t="shared" si="12"/>
        <v>6000</v>
      </c>
      <c r="O74" s="169">
        <f t="shared" si="12"/>
        <v>6000</v>
      </c>
      <c r="P74" s="194">
        <f>SUM(P78:P79)</f>
        <v>0</v>
      </c>
      <c r="Q74" s="194">
        <f>SUM(Q78:Q79)</f>
        <v>0</v>
      </c>
    </row>
    <row r="75" spans="1:17" s="171" customFormat="1" ht="13.5" customHeight="1">
      <c r="A75" s="195">
        <v>3431</v>
      </c>
      <c r="B75" s="195" t="s">
        <v>109</v>
      </c>
      <c r="C75" s="196">
        <f t="shared" si="7"/>
        <v>5000</v>
      </c>
      <c r="D75" s="197"/>
      <c r="E75" s="196">
        <v>5000</v>
      </c>
      <c r="F75" s="196"/>
      <c r="G75" s="196"/>
      <c r="H75" s="196"/>
      <c r="I75" s="196"/>
      <c r="J75" s="196"/>
      <c r="K75" s="196"/>
      <c r="L75" s="198">
        <v>5000</v>
      </c>
      <c r="M75" s="198">
        <v>5000</v>
      </c>
      <c r="N75" s="198">
        <v>5000</v>
      </c>
      <c r="O75" s="172">
        <v>5000</v>
      </c>
      <c r="P75" s="199"/>
      <c r="Q75" s="199"/>
    </row>
    <row r="76" spans="1:17" ht="13.5" customHeight="1">
      <c r="A76" s="200">
        <v>3433</v>
      </c>
      <c r="B76" s="193" t="s">
        <v>110</v>
      </c>
      <c r="C76" s="32">
        <f t="shared" si="7"/>
        <v>1000</v>
      </c>
      <c r="D76" s="32"/>
      <c r="E76" s="32">
        <v>1000</v>
      </c>
      <c r="F76" s="32"/>
      <c r="G76" s="32"/>
      <c r="H76" s="32"/>
      <c r="I76" s="32"/>
      <c r="J76" s="32"/>
      <c r="K76" s="32"/>
      <c r="L76" s="172">
        <v>1000</v>
      </c>
      <c r="M76" s="172">
        <v>1000</v>
      </c>
      <c r="N76" s="172">
        <v>1000</v>
      </c>
      <c r="O76" s="172">
        <v>1000</v>
      </c>
      <c r="P76" s="1"/>
      <c r="Q76" s="1"/>
    </row>
    <row r="77" spans="1:17" ht="22.5" customHeight="1">
      <c r="A77" s="201">
        <v>4</v>
      </c>
      <c r="B77" s="202"/>
      <c r="C77" s="203">
        <f aca="true" t="shared" si="13" ref="C77:O77">C78</f>
        <v>164900</v>
      </c>
      <c r="D77" s="203">
        <f t="shared" si="13"/>
        <v>0</v>
      </c>
      <c r="E77" s="203">
        <f t="shared" si="13"/>
        <v>37000</v>
      </c>
      <c r="F77" s="203">
        <f t="shared" si="13"/>
        <v>0</v>
      </c>
      <c r="G77" s="203">
        <f t="shared" si="13"/>
        <v>112900</v>
      </c>
      <c r="H77" s="203">
        <f t="shared" si="13"/>
        <v>0</v>
      </c>
      <c r="I77" s="203">
        <f t="shared" si="13"/>
        <v>15000</v>
      </c>
      <c r="J77" s="203">
        <f t="shared" si="13"/>
        <v>0</v>
      </c>
      <c r="K77" s="203">
        <f t="shared" si="13"/>
        <v>0</v>
      </c>
      <c r="L77" s="203">
        <f t="shared" si="13"/>
        <v>176900</v>
      </c>
      <c r="M77" s="203">
        <f t="shared" si="13"/>
        <v>37000</v>
      </c>
      <c r="N77" s="203">
        <f t="shared" si="13"/>
        <v>176900</v>
      </c>
      <c r="O77" s="203">
        <f t="shared" si="13"/>
        <v>41000</v>
      </c>
      <c r="P77" s="1"/>
      <c r="Q77" s="1"/>
    </row>
    <row r="78" spans="1:15" ht="38.25" customHeight="1" thickBot="1">
      <c r="A78" s="27">
        <v>42</v>
      </c>
      <c r="B78" s="47" t="s">
        <v>27</v>
      </c>
      <c r="C78" s="28">
        <f aca="true" t="shared" si="14" ref="C78:C88">SUM(D78:K78)</f>
        <v>164900</v>
      </c>
      <c r="D78" s="28">
        <f>SUM(D79:D85)</f>
        <v>0</v>
      </c>
      <c r="E78" s="28">
        <f>E79+E85+E87</f>
        <v>37000</v>
      </c>
      <c r="F78" s="28">
        <f>F79+F85+F87</f>
        <v>0</v>
      </c>
      <c r="G78" s="28">
        <f>G79+G85+G87</f>
        <v>112900</v>
      </c>
      <c r="H78" s="28">
        <f>H79+H85+H87</f>
        <v>0</v>
      </c>
      <c r="I78" s="28">
        <f>I79</f>
        <v>15000</v>
      </c>
      <c r="J78" s="28">
        <f>SUM(J79:J85)</f>
        <v>0</v>
      </c>
      <c r="K78" s="28">
        <f>SUM(K79:K85)</f>
        <v>0</v>
      </c>
      <c r="L78" s="28">
        <f>L79+L85+L87</f>
        <v>176900</v>
      </c>
      <c r="M78" s="28">
        <f>M79+M85+M87</f>
        <v>37000</v>
      </c>
      <c r="N78" s="28">
        <f>N79+N85+N87</f>
        <v>176900</v>
      </c>
      <c r="O78" s="28">
        <f>O79+O85+O87</f>
        <v>41000</v>
      </c>
    </row>
    <row r="79" spans="1:15" s="171" customFormat="1" ht="14.25" customHeight="1">
      <c r="A79" s="168">
        <v>422</v>
      </c>
      <c r="B79" s="204" t="s">
        <v>28</v>
      </c>
      <c r="C79" s="169">
        <f t="shared" si="14"/>
        <v>144900</v>
      </c>
      <c r="D79" s="169">
        <f>SUM(D80:D84)</f>
        <v>0</v>
      </c>
      <c r="E79" s="169">
        <f>SUM(E80:E84)</f>
        <v>22000</v>
      </c>
      <c r="F79" s="169">
        <f>SUM(F80:F84)</f>
        <v>0</v>
      </c>
      <c r="G79" s="169">
        <f>SUM(G80:G84)</f>
        <v>107900</v>
      </c>
      <c r="H79" s="169">
        <f>H80</f>
        <v>0</v>
      </c>
      <c r="I79" s="174">
        <f aca="true" t="shared" si="15" ref="I79:O79">SUM(I80:I84)</f>
        <v>15000</v>
      </c>
      <c r="J79" s="169">
        <f t="shared" si="15"/>
        <v>0</v>
      </c>
      <c r="K79" s="169">
        <f t="shared" si="15"/>
        <v>0</v>
      </c>
      <c r="L79" s="169">
        <f t="shared" si="15"/>
        <v>156900</v>
      </c>
      <c r="M79" s="169">
        <f t="shared" si="15"/>
        <v>22000</v>
      </c>
      <c r="N79" s="169">
        <f t="shared" si="15"/>
        <v>156900</v>
      </c>
      <c r="O79" s="169">
        <f t="shared" si="15"/>
        <v>26000</v>
      </c>
    </row>
    <row r="80" spans="1:15" ht="14.25" customHeight="1">
      <c r="A80" s="69">
        <v>4221</v>
      </c>
      <c r="B80" s="70" t="s">
        <v>111</v>
      </c>
      <c r="C80" s="71">
        <f t="shared" si="14"/>
        <v>40000</v>
      </c>
      <c r="D80" s="71"/>
      <c r="E80" s="71">
        <v>11000</v>
      </c>
      <c r="F80" s="71"/>
      <c r="G80" s="71">
        <v>29000</v>
      </c>
      <c r="H80" s="71"/>
      <c r="I80" s="71"/>
      <c r="J80" s="71"/>
      <c r="K80" s="71"/>
      <c r="L80" s="35">
        <v>20000</v>
      </c>
      <c r="M80" s="35">
        <v>11000</v>
      </c>
      <c r="N80" s="35">
        <v>20000</v>
      </c>
      <c r="O80" s="172">
        <v>11000</v>
      </c>
    </row>
    <row r="81" spans="1:15" ht="14.25" customHeight="1">
      <c r="A81" s="69">
        <v>4222</v>
      </c>
      <c r="B81" s="70" t="s">
        <v>112</v>
      </c>
      <c r="C81" s="71">
        <f t="shared" si="14"/>
        <v>2000</v>
      </c>
      <c r="D81" s="71"/>
      <c r="E81" s="71">
        <v>2000</v>
      </c>
      <c r="F81" s="71"/>
      <c r="G81" s="71"/>
      <c r="H81" s="71"/>
      <c r="I81" s="71"/>
      <c r="J81" s="71"/>
      <c r="K81" s="71"/>
      <c r="L81" s="35">
        <v>4000</v>
      </c>
      <c r="M81" s="35">
        <v>2000</v>
      </c>
      <c r="N81" s="35">
        <v>4000</v>
      </c>
      <c r="O81" s="172">
        <v>3000</v>
      </c>
    </row>
    <row r="82" spans="1:15" ht="14.25" customHeight="1">
      <c r="A82" s="69">
        <v>4223</v>
      </c>
      <c r="B82" s="70" t="s">
        <v>113</v>
      </c>
      <c r="C82" s="71">
        <f t="shared" si="14"/>
        <v>4000</v>
      </c>
      <c r="D82" s="71"/>
      <c r="E82" s="71">
        <v>2000</v>
      </c>
      <c r="F82" s="71"/>
      <c r="G82" s="71">
        <v>2000</v>
      </c>
      <c r="H82" s="71"/>
      <c r="I82" s="71"/>
      <c r="J82" s="71"/>
      <c r="K82" s="71"/>
      <c r="L82" s="35">
        <v>4000</v>
      </c>
      <c r="M82" s="35">
        <v>2000</v>
      </c>
      <c r="N82" s="35">
        <v>4000</v>
      </c>
      <c r="O82" s="172">
        <v>2000</v>
      </c>
    </row>
    <row r="83" spans="1:15" ht="14.25" customHeight="1">
      <c r="A83" s="69">
        <v>4226</v>
      </c>
      <c r="B83" s="70" t="s">
        <v>114</v>
      </c>
      <c r="C83" s="205">
        <f t="shared" si="14"/>
        <v>81900</v>
      </c>
      <c r="D83" s="71"/>
      <c r="E83" s="71">
        <v>5000</v>
      </c>
      <c r="F83" s="71"/>
      <c r="G83" s="71">
        <v>61900</v>
      </c>
      <c r="H83" s="71"/>
      <c r="I83" s="71">
        <v>15000</v>
      </c>
      <c r="J83" s="71"/>
      <c r="K83" s="71"/>
      <c r="L83" s="35">
        <v>111900</v>
      </c>
      <c r="M83" s="35">
        <v>5000</v>
      </c>
      <c r="N83" s="35">
        <v>111900</v>
      </c>
      <c r="O83" s="172">
        <v>7000</v>
      </c>
    </row>
    <row r="84" spans="1:15" ht="14.25" customHeight="1">
      <c r="A84" s="69">
        <v>4227</v>
      </c>
      <c r="B84" s="70" t="s">
        <v>115</v>
      </c>
      <c r="C84" s="71">
        <f t="shared" si="14"/>
        <v>17000</v>
      </c>
      <c r="D84" s="71"/>
      <c r="E84" s="71">
        <v>2000</v>
      </c>
      <c r="F84" s="71"/>
      <c r="G84" s="71">
        <v>15000</v>
      </c>
      <c r="H84" s="71"/>
      <c r="I84" s="71"/>
      <c r="J84" s="71"/>
      <c r="K84" s="71"/>
      <c r="L84" s="35">
        <v>17000</v>
      </c>
      <c r="M84" s="35">
        <v>2000</v>
      </c>
      <c r="N84" s="35">
        <v>17000</v>
      </c>
      <c r="O84" s="172">
        <v>3000</v>
      </c>
    </row>
    <row r="85" spans="1:17" s="171" customFormat="1" ht="14.25" customHeight="1">
      <c r="A85" s="173">
        <v>424</v>
      </c>
      <c r="B85" s="206" t="s">
        <v>29</v>
      </c>
      <c r="C85" s="174">
        <f t="shared" si="14"/>
        <v>8000</v>
      </c>
      <c r="D85" s="174">
        <f aca="true" t="shared" si="16" ref="D85:O85">D86</f>
        <v>0</v>
      </c>
      <c r="E85" s="174">
        <f t="shared" si="16"/>
        <v>5000</v>
      </c>
      <c r="F85" s="174">
        <f t="shared" si="16"/>
        <v>0</v>
      </c>
      <c r="G85" s="174">
        <f t="shared" si="16"/>
        <v>3000</v>
      </c>
      <c r="H85" s="174">
        <f t="shared" si="16"/>
        <v>0</v>
      </c>
      <c r="I85" s="174">
        <f t="shared" si="16"/>
        <v>0</v>
      </c>
      <c r="J85" s="174">
        <f t="shared" si="16"/>
        <v>0</v>
      </c>
      <c r="K85" s="174">
        <f t="shared" si="16"/>
        <v>0</v>
      </c>
      <c r="L85" s="174">
        <f t="shared" si="16"/>
        <v>8000</v>
      </c>
      <c r="M85" s="174">
        <f t="shared" si="16"/>
        <v>5000</v>
      </c>
      <c r="N85" s="174">
        <f t="shared" si="16"/>
        <v>8000</v>
      </c>
      <c r="O85" s="174">
        <f t="shared" si="16"/>
        <v>5000</v>
      </c>
      <c r="P85" s="171">
        <v>0</v>
      </c>
      <c r="Q85" s="171">
        <v>0</v>
      </c>
    </row>
    <row r="86" spans="1:15" ht="14.25" customHeight="1">
      <c r="A86" s="31">
        <v>4241</v>
      </c>
      <c r="B86" s="46" t="s">
        <v>116</v>
      </c>
      <c r="C86" s="32">
        <f t="shared" si="14"/>
        <v>8000</v>
      </c>
      <c r="D86" s="32"/>
      <c r="E86" s="32">
        <v>5000</v>
      </c>
      <c r="F86" s="32"/>
      <c r="G86" s="32">
        <v>3000</v>
      </c>
      <c r="H86" s="32"/>
      <c r="I86" s="32"/>
      <c r="J86" s="32"/>
      <c r="K86" s="32"/>
      <c r="L86" s="48">
        <v>8000</v>
      </c>
      <c r="M86" s="48">
        <v>5000</v>
      </c>
      <c r="N86" s="48">
        <v>8000</v>
      </c>
      <c r="O86" s="172">
        <v>5000</v>
      </c>
    </row>
    <row r="87" spans="1:15" s="171" customFormat="1" ht="14.25" customHeight="1">
      <c r="A87" s="173">
        <v>426</v>
      </c>
      <c r="B87" s="206" t="s">
        <v>36</v>
      </c>
      <c r="C87" s="174">
        <f t="shared" si="14"/>
        <v>12000</v>
      </c>
      <c r="D87" s="174">
        <f aca="true" t="shared" si="17" ref="D87:O87">D88</f>
        <v>0</v>
      </c>
      <c r="E87" s="174">
        <f t="shared" si="17"/>
        <v>10000</v>
      </c>
      <c r="F87" s="174">
        <f t="shared" si="17"/>
        <v>0</v>
      </c>
      <c r="G87" s="174">
        <f t="shared" si="17"/>
        <v>2000</v>
      </c>
      <c r="H87" s="174">
        <f t="shared" si="17"/>
        <v>0</v>
      </c>
      <c r="I87" s="174">
        <f t="shared" si="17"/>
        <v>0</v>
      </c>
      <c r="J87" s="174">
        <f t="shared" si="17"/>
        <v>0</v>
      </c>
      <c r="K87" s="174">
        <f t="shared" si="17"/>
        <v>0</v>
      </c>
      <c r="L87" s="174">
        <f t="shared" si="17"/>
        <v>12000</v>
      </c>
      <c r="M87" s="174">
        <f t="shared" si="17"/>
        <v>10000</v>
      </c>
      <c r="N87" s="174">
        <f t="shared" si="17"/>
        <v>12000</v>
      </c>
      <c r="O87" s="174">
        <f t="shared" si="17"/>
        <v>10000</v>
      </c>
    </row>
    <row r="88" spans="1:15" ht="14.25" customHeight="1">
      <c r="A88" s="31">
        <v>4262</v>
      </c>
      <c r="B88" s="46" t="s">
        <v>36</v>
      </c>
      <c r="C88" s="32">
        <f t="shared" si="14"/>
        <v>12000</v>
      </c>
      <c r="D88" s="32"/>
      <c r="E88" s="32">
        <v>10000</v>
      </c>
      <c r="F88" s="32"/>
      <c r="G88" s="32">
        <v>2000</v>
      </c>
      <c r="H88" s="32"/>
      <c r="I88" s="32"/>
      <c r="J88" s="32"/>
      <c r="K88" s="32"/>
      <c r="L88" s="48">
        <v>12000</v>
      </c>
      <c r="M88" s="48">
        <v>10000</v>
      </c>
      <c r="N88" s="48">
        <v>12000</v>
      </c>
      <c r="O88" s="172">
        <v>10000</v>
      </c>
    </row>
    <row r="89" spans="1:17" ht="14.25" customHeight="1">
      <c r="A89" s="138"/>
      <c r="B89" s="139" t="s">
        <v>31</v>
      </c>
      <c r="C89" s="75">
        <f>C78+C73+C42+C34</f>
        <v>4194750</v>
      </c>
      <c r="D89" s="141">
        <f>D34+D42+D73+D78</f>
        <v>3595050</v>
      </c>
      <c r="E89" s="141">
        <f>E78+E73+E42+E34</f>
        <v>337400</v>
      </c>
      <c r="F89" s="141">
        <f>F78+F73+F42+F34</f>
        <v>0</v>
      </c>
      <c r="G89" s="141">
        <f>G78+G42+G34</f>
        <v>237300</v>
      </c>
      <c r="H89" s="141">
        <f>H34+H42+H73+H78</f>
        <v>10000</v>
      </c>
      <c r="I89" s="141">
        <f>I34+I42+I73+I78</f>
        <v>15000</v>
      </c>
      <c r="J89" s="141">
        <f>J34+J42+J73+J78</f>
        <v>0</v>
      </c>
      <c r="K89" s="141">
        <f>K34+K42+K73+K78</f>
        <v>0</v>
      </c>
      <c r="L89" s="141">
        <f>L78+L73+L42+L34</f>
        <v>4378400</v>
      </c>
      <c r="M89" s="141">
        <f>M78+M73+M42+M34</f>
        <v>337400</v>
      </c>
      <c r="N89" s="141">
        <f>N78+N73+N42+N34</f>
        <v>4378000</v>
      </c>
      <c r="O89" s="141">
        <f>O78+O73+O42+O34</f>
        <v>347400</v>
      </c>
      <c r="P89" s="6">
        <v>0</v>
      </c>
      <c r="Q89" s="6">
        <v>0</v>
      </c>
    </row>
    <row r="90" spans="1:15" s="207" customFormat="1" ht="14.25" customHeight="1">
      <c r="A90" s="123"/>
      <c r="B90" s="124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ht="15.75">
      <c r="A91" s="50" t="s">
        <v>12</v>
      </c>
      <c r="B91" s="51"/>
      <c r="C91" s="52"/>
      <c r="G91" s="52"/>
      <c r="H91" s="53"/>
      <c r="I91" s="53" t="s">
        <v>14</v>
      </c>
      <c r="J91" s="53"/>
      <c r="K91" s="291" t="s">
        <v>77</v>
      </c>
      <c r="L91" s="291"/>
      <c r="M91" s="291"/>
      <c r="N91" s="291"/>
      <c r="O91" s="291"/>
    </row>
    <row r="92" spans="1:15" ht="15.75">
      <c r="A92" s="58"/>
      <c r="B92" s="55"/>
      <c r="C92" s="53" t="s">
        <v>13</v>
      </c>
      <c r="D92" s="54"/>
      <c r="G92" s="56"/>
      <c r="H92" s="56"/>
      <c r="I92" s="56"/>
      <c r="J92" s="56"/>
      <c r="K92" s="208"/>
      <c r="L92" s="208"/>
      <c r="M92" s="208"/>
      <c r="N92" s="208"/>
      <c r="O92" s="208"/>
    </row>
    <row r="93" spans="1:15" ht="15.75">
      <c r="A93" s="209" t="s">
        <v>32</v>
      </c>
      <c r="B93" s="56"/>
      <c r="C93" s="56" t="s">
        <v>175</v>
      </c>
      <c r="D93" s="56"/>
      <c r="G93" s="56"/>
      <c r="H93" s="56"/>
      <c r="I93" s="56"/>
      <c r="J93" s="56"/>
      <c r="K93" s="292" t="s">
        <v>78</v>
      </c>
      <c r="L93" s="292"/>
      <c r="M93" s="292"/>
      <c r="N93" s="292"/>
      <c r="O93" s="292"/>
    </row>
    <row r="94" spans="1:15" ht="15.75">
      <c r="A94" s="2"/>
      <c r="B94" s="3"/>
      <c r="E94" s="210"/>
      <c r="F94" s="210"/>
      <c r="G94" s="211"/>
      <c r="H94" s="5"/>
      <c r="I94" s="5"/>
      <c r="J94" s="5"/>
      <c r="K94" s="5"/>
      <c r="L94" s="5"/>
      <c r="M94" s="5"/>
      <c r="N94" s="5"/>
      <c r="O94" s="5"/>
    </row>
  </sheetData>
  <sheetProtection/>
  <mergeCells count="12">
    <mergeCell ref="E8:H8"/>
    <mergeCell ref="J8:O8"/>
    <mergeCell ref="E12:H12"/>
    <mergeCell ref="J12:O12"/>
    <mergeCell ref="K91:O91"/>
    <mergeCell ref="K93:O93"/>
    <mergeCell ref="A1:D1"/>
    <mergeCell ref="L1:O1"/>
    <mergeCell ref="A2:K2"/>
    <mergeCell ref="B3:G3"/>
    <mergeCell ref="E7:H7"/>
    <mergeCell ref="J7:O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1" width="18.421875" style="14" customWidth="1"/>
    <col min="2" max="2" width="22.28125" style="15" customWidth="1"/>
    <col min="3" max="3" width="12.28125" style="6" customWidth="1"/>
    <col min="4" max="4" width="12.28125" style="8" customWidth="1"/>
    <col min="5" max="6" width="8.00390625" style="6" customWidth="1"/>
    <col min="7" max="7" width="7.8515625" style="6" customWidth="1"/>
    <col min="8" max="8" width="9.140625" style="6" customWidth="1"/>
    <col min="9" max="9" width="10.140625" style="6" customWidth="1"/>
    <col min="10" max="10" width="11.00390625" style="6" customWidth="1"/>
    <col min="11" max="11" width="9.421875" style="6" customWidth="1"/>
    <col min="12" max="12" width="9.57421875" style="6" customWidth="1"/>
    <col min="13" max="13" width="9.00390625" style="6" customWidth="1"/>
    <col min="14" max="14" width="16.7109375" style="6" hidden="1" customWidth="1"/>
    <col min="15" max="15" width="16.421875" style="6" hidden="1" customWidth="1"/>
    <col min="16" max="16" width="10.421875" style="6" customWidth="1"/>
    <col min="17" max="16384" width="9.140625" style="6" customWidth="1"/>
  </cols>
  <sheetData>
    <row r="1" spans="1:16" ht="15.75" customHeight="1" thickBot="1">
      <c r="A1" s="275" t="s">
        <v>70</v>
      </c>
      <c r="B1" s="276"/>
      <c r="C1" s="276"/>
      <c r="D1" s="277"/>
      <c r="L1" s="278" t="s">
        <v>16</v>
      </c>
      <c r="M1" s="280"/>
      <c r="N1" s="7"/>
      <c r="O1" s="7"/>
      <c r="P1" s="7"/>
    </row>
    <row r="2" spans="1:16" ht="20.25" customHeight="1">
      <c r="A2" s="301" t="s">
        <v>157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7"/>
      <c r="M2" s="7"/>
      <c r="N2" s="7"/>
      <c r="O2" s="7"/>
      <c r="P2" s="7"/>
    </row>
    <row r="3" spans="1:11" ht="18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22.5" customHeight="1">
      <c r="A4" s="18" t="s">
        <v>70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:11" ht="16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</row>
    <row r="6" spans="1:14" ht="38.25" customHeight="1">
      <c r="A6" s="36" t="s">
        <v>18</v>
      </c>
      <c r="B6" s="37" t="s">
        <v>158</v>
      </c>
      <c r="C6" s="38" t="s">
        <v>146</v>
      </c>
      <c r="D6" s="38" t="s">
        <v>154</v>
      </c>
      <c r="E6" s="284" t="s">
        <v>38</v>
      </c>
      <c r="F6" s="285"/>
      <c r="G6" s="286"/>
      <c r="H6" s="286"/>
      <c r="I6" s="64">
        <v>8532</v>
      </c>
      <c r="J6" s="287" t="s">
        <v>39</v>
      </c>
      <c r="K6" s="287"/>
      <c r="L6" s="287"/>
      <c r="M6" s="287"/>
      <c r="N6" s="287"/>
    </row>
    <row r="7" spans="1:14" ht="21.75" customHeight="1">
      <c r="A7" s="39" t="s">
        <v>10</v>
      </c>
      <c r="B7" s="227">
        <f>SUM(B8:B9)</f>
        <v>3932450</v>
      </c>
      <c r="C7" s="227">
        <f>SUM(C8:C9)</f>
        <v>4115100</v>
      </c>
      <c r="D7" s="227">
        <f>SUM(D8:D9)</f>
        <v>4129100</v>
      </c>
      <c r="E7" s="288" t="s">
        <v>40</v>
      </c>
      <c r="F7" s="289"/>
      <c r="G7" s="290"/>
      <c r="H7" s="290"/>
      <c r="I7" s="65" t="s">
        <v>82</v>
      </c>
      <c r="J7" s="287" t="s">
        <v>41</v>
      </c>
      <c r="K7" s="287"/>
      <c r="L7" s="287"/>
      <c r="M7" s="287"/>
      <c r="N7" s="287"/>
    </row>
    <row r="8" spans="1:14" ht="21.75" customHeight="1">
      <c r="A8" s="226" t="s">
        <v>133</v>
      </c>
      <c r="B8" s="72">
        <f>E60</f>
        <v>337400</v>
      </c>
      <c r="C8" s="73">
        <f>'JLP(R)FP-Ril 4.razina '!C9</f>
        <v>337400</v>
      </c>
      <c r="D8" s="73">
        <f>'JLP(R)FP-Ril 4.razina '!D9</f>
        <v>347400</v>
      </c>
      <c r="E8" s="127"/>
      <c r="F8" s="151"/>
      <c r="G8" s="128"/>
      <c r="H8" s="128"/>
      <c r="I8" s="65" t="s">
        <v>142</v>
      </c>
      <c r="J8" s="287" t="s">
        <v>41</v>
      </c>
      <c r="K8" s="287"/>
      <c r="L8" s="287"/>
      <c r="M8" s="287"/>
      <c r="N8" s="65"/>
    </row>
    <row r="9" spans="1:14" ht="21.75" customHeight="1">
      <c r="A9" s="226" t="s">
        <v>130</v>
      </c>
      <c r="B9" s="72">
        <f>D60</f>
        <v>3595050</v>
      </c>
      <c r="C9" s="73">
        <f>'JLP(R)FP-Ril 4.razina '!C10</f>
        <v>3777700</v>
      </c>
      <c r="D9" s="73">
        <f>'JLP(R)FP-Ril 4.razina '!D10</f>
        <v>3781700</v>
      </c>
      <c r="E9" s="127"/>
      <c r="F9" s="151"/>
      <c r="G9" s="128"/>
      <c r="H9" s="128"/>
      <c r="I9" s="65" t="s">
        <v>143</v>
      </c>
      <c r="J9" s="287" t="s">
        <v>145</v>
      </c>
      <c r="K9" s="287"/>
      <c r="L9" s="287"/>
      <c r="M9" s="287"/>
      <c r="N9" s="65"/>
    </row>
    <row r="10" spans="1:14" ht="29.25" customHeight="1">
      <c r="A10" s="131" t="s">
        <v>72</v>
      </c>
      <c r="B10" s="72">
        <v>300</v>
      </c>
      <c r="C10" s="73">
        <v>300</v>
      </c>
      <c r="D10" s="73">
        <v>300</v>
      </c>
      <c r="E10" s="127"/>
      <c r="F10" s="151"/>
      <c r="G10" s="128"/>
      <c r="H10" s="128"/>
      <c r="I10" s="65" t="s">
        <v>144</v>
      </c>
      <c r="J10" s="287" t="s">
        <v>145</v>
      </c>
      <c r="K10" s="287"/>
      <c r="L10" s="287"/>
      <c r="M10" s="287"/>
      <c r="N10" s="65"/>
    </row>
    <row r="11" spans="1:14" ht="30" customHeight="1">
      <c r="A11" s="63" t="s">
        <v>8</v>
      </c>
      <c r="B11" s="74">
        <v>237000</v>
      </c>
      <c r="C11" s="73">
        <f>'JLP(R)FP-Ril 4.razina '!C12</f>
        <v>238000</v>
      </c>
      <c r="D11" s="73">
        <f>'JLP(R)FP-Ril 4.razina '!D12</f>
        <v>223600</v>
      </c>
      <c r="E11" s="284" t="s">
        <v>140</v>
      </c>
      <c r="F11" s="285"/>
      <c r="G11" s="286"/>
      <c r="H11" s="286"/>
      <c r="I11" s="76" t="s">
        <v>42</v>
      </c>
      <c r="J11" s="287" t="s">
        <v>43</v>
      </c>
      <c r="K11" s="287"/>
      <c r="L11" s="287"/>
      <c r="M11" s="287"/>
      <c r="N11" s="287"/>
    </row>
    <row r="12" spans="1:13" ht="29.25" customHeight="1">
      <c r="A12" s="39" t="s">
        <v>1</v>
      </c>
      <c r="B12" s="72">
        <f>I60</f>
        <v>15000</v>
      </c>
      <c r="C12" s="73">
        <v>10000</v>
      </c>
      <c r="D12" s="73">
        <v>10000</v>
      </c>
      <c r="E12" s="284" t="s">
        <v>141</v>
      </c>
      <c r="F12" s="285"/>
      <c r="G12" s="285"/>
      <c r="H12" s="285"/>
      <c r="I12" s="273" t="s">
        <v>138</v>
      </c>
      <c r="J12" s="303" t="s">
        <v>139</v>
      </c>
      <c r="K12" s="303"/>
      <c r="L12" s="303"/>
      <c r="M12" s="303"/>
    </row>
    <row r="13" spans="1:14" ht="36" customHeight="1">
      <c r="A13" s="39" t="s">
        <v>15</v>
      </c>
      <c r="B13" s="72">
        <f>H60</f>
        <v>10000</v>
      </c>
      <c r="C13" s="73">
        <v>15000</v>
      </c>
      <c r="D13" s="73">
        <v>15000</v>
      </c>
      <c r="E13" s="284" t="s">
        <v>44</v>
      </c>
      <c r="F13" s="285"/>
      <c r="G13" s="286"/>
      <c r="H13" s="286"/>
      <c r="I13" s="64">
        <v>13</v>
      </c>
      <c r="J13" s="287" t="s">
        <v>45</v>
      </c>
      <c r="K13" s="287"/>
      <c r="L13" s="287"/>
      <c r="M13" s="287"/>
      <c r="N13" s="287"/>
    </row>
    <row r="14" spans="1:11" ht="15.75">
      <c r="A14" s="40" t="s">
        <v>19</v>
      </c>
      <c r="B14" s="75">
        <f>B7+B10+B11+B12+B13</f>
        <v>4194750</v>
      </c>
      <c r="C14" s="75">
        <f>C7+C10+C11+C12+C13</f>
        <v>4378400</v>
      </c>
      <c r="D14" s="75">
        <f>D7+D10+D11+D12+D13</f>
        <v>4378000</v>
      </c>
      <c r="E14" s="16"/>
      <c r="F14" s="16"/>
      <c r="G14" s="22"/>
      <c r="H14" s="16"/>
      <c r="I14" s="16"/>
      <c r="J14" s="16"/>
      <c r="K14" s="16"/>
    </row>
    <row r="15" spans="10:11" ht="30.75" customHeight="1">
      <c r="J15" s="16"/>
      <c r="K15" s="16"/>
    </row>
    <row r="16" spans="10:11" ht="30.75" customHeight="1">
      <c r="J16" s="16"/>
      <c r="K16" s="16"/>
    </row>
    <row r="17" ht="30.75" customHeight="1">
      <c r="A17" s="150"/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spans="10:11" ht="30.75" customHeight="1">
      <c r="J25" s="16"/>
      <c r="K25" s="16"/>
    </row>
    <row r="26" spans="1:1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5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.75">
      <c r="A32" s="24"/>
      <c r="B32" s="21"/>
      <c r="C32" s="16"/>
      <c r="D32" s="5"/>
      <c r="E32" s="16"/>
      <c r="F32" s="16"/>
      <c r="G32" s="16"/>
      <c r="H32" s="16"/>
      <c r="I32" s="16"/>
      <c r="J32" s="16"/>
      <c r="K32" s="16"/>
    </row>
    <row r="33" spans="1:13" ht="15.75">
      <c r="A33" s="25"/>
      <c r="B33" s="25"/>
      <c r="C33" s="25"/>
      <c r="D33" s="26"/>
      <c r="E33" s="25"/>
      <c r="F33" s="25"/>
      <c r="G33" s="25"/>
      <c r="H33" s="25"/>
      <c r="I33" s="25"/>
      <c r="J33" s="25"/>
      <c r="K33" s="25"/>
      <c r="L33" s="9"/>
      <c r="M33" s="1"/>
    </row>
    <row r="34" spans="1:13" ht="8.25" customHeight="1">
      <c r="A34" s="2"/>
      <c r="B34" s="2"/>
      <c r="C34" s="2"/>
      <c r="D34" s="42"/>
      <c r="E34" s="42"/>
      <c r="F34" s="42"/>
      <c r="G34" s="42"/>
      <c r="H34" s="42"/>
      <c r="I34" s="42"/>
      <c r="J34" s="42"/>
      <c r="K34" s="42"/>
      <c r="L34" s="43"/>
      <c r="M34" s="43"/>
    </row>
    <row r="35" spans="1:15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41"/>
      <c r="N35" s="10"/>
      <c r="O35" s="10"/>
    </row>
    <row r="36" spans="1:15" s="8" customFormat="1" ht="21.75" customHeight="1" thickBot="1">
      <c r="A36" s="60" t="s">
        <v>20</v>
      </c>
      <c r="B36" s="53"/>
      <c r="C36" s="56"/>
      <c r="D36" s="53" t="s">
        <v>71</v>
      </c>
      <c r="E36" s="61"/>
      <c r="F36" s="61"/>
      <c r="G36" s="61"/>
      <c r="H36" s="56"/>
      <c r="I36" s="56"/>
      <c r="J36" s="62"/>
      <c r="K36" s="62"/>
      <c r="L36" s="62"/>
      <c r="M36" s="49" t="s">
        <v>9</v>
      </c>
      <c r="N36" s="11" t="s">
        <v>22</v>
      </c>
      <c r="O36" s="11" t="s">
        <v>23</v>
      </c>
    </row>
    <row r="37" spans="1:15" ht="90" customHeight="1" thickBot="1">
      <c r="A37" s="142" t="s">
        <v>21</v>
      </c>
      <c r="B37" s="143" t="s">
        <v>0</v>
      </c>
      <c r="C37" s="144" t="s">
        <v>159</v>
      </c>
      <c r="D37" s="144" t="s">
        <v>131</v>
      </c>
      <c r="E37" s="144" t="s">
        <v>33</v>
      </c>
      <c r="F37" s="144" t="s">
        <v>50</v>
      </c>
      <c r="G37" s="144" t="s">
        <v>8</v>
      </c>
      <c r="H37" s="144" t="s">
        <v>15</v>
      </c>
      <c r="I37" s="144" t="s">
        <v>1</v>
      </c>
      <c r="J37" s="144" t="s">
        <v>11</v>
      </c>
      <c r="K37" s="144" t="s">
        <v>30</v>
      </c>
      <c r="L37" s="145" t="s">
        <v>147</v>
      </c>
      <c r="M37" s="146" t="s">
        <v>155</v>
      </c>
      <c r="N37" s="12">
        <f>SUM(N41:N43)</f>
        <v>0</v>
      </c>
      <c r="O37" s="12">
        <f>SUM(O41:O43)</f>
        <v>0</v>
      </c>
    </row>
    <row r="38" spans="1:17" ht="21.75" customHeight="1" thickBot="1">
      <c r="A38" s="297" t="s">
        <v>135</v>
      </c>
      <c r="B38" s="298"/>
      <c r="C38" s="245"/>
      <c r="D38" s="245"/>
      <c r="E38" s="245"/>
      <c r="F38" s="245"/>
      <c r="G38" s="245"/>
      <c r="H38" s="245"/>
      <c r="I38" s="245"/>
      <c r="J38" s="245"/>
      <c r="K38" s="245"/>
      <c r="L38" s="246"/>
      <c r="M38" s="253"/>
      <c r="N38" s="12"/>
      <c r="O38" s="12"/>
      <c r="Q38" s="259"/>
    </row>
    <row r="39" spans="1:15" ht="53.25" customHeight="1" thickBot="1">
      <c r="A39" s="243"/>
      <c r="B39" s="244" t="s">
        <v>136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6"/>
      <c r="M39" s="254"/>
      <c r="N39" s="255"/>
      <c r="O39" s="256"/>
    </row>
    <row r="40" spans="1:15" ht="21" customHeight="1" thickBot="1">
      <c r="A40" s="234">
        <v>3</v>
      </c>
      <c r="B40" s="232"/>
      <c r="C40" s="233">
        <f>C41+C45+C51</f>
        <v>4029850</v>
      </c>
      <c r="D40" s="233">
        <f aca="true" t="shared" si="0" ref="D40:M40">D41+D45+D51</f>
        <v>3595050</v>
      </c>
      <c r="E40" s="233">
        <f t="shared" si="0"/>
        <v>300400</v>
      </c>
      <c r="F40" s="233">
        <f t="shared" si="0"/>
        <v>0</v>
      </c>
      <c r="G40" s="233">
        <f t="shared" si="0"/>
        <v>124400</v>
      </c>
      <c r="H40" s="233">
        <f t="shared" si="0"/>
        <v>10000</v>
      </c>
      <c r="I40" s="233">
        <f t="shared" si="0"/>
        <v>0</v>
      </c>
      <c r="J40" s="233">
        <f t="shared" si="0"/>
        <v>0</v>
      </c>
      <c r="K40" s="233">
        <f t="shared" si="0"/>
        <v>0</v>
      </c>
      <c r="L40" s="233">
        <f t="shared" si="0"/>
        <v>4201500</v>
      </c>
      <c r="M40" s="233">
        <f t="shared" si="0"/>
        <v>4201100</v>
      </c>
      <c r="N40" s="230"/>
      <c r="O40" s="257"/>
    </row>
    <row r="41" spans="1:15" ht="14.25" customHeight="1" thickBot="1">
      <c r="A41" s="258">
        <v>31</v>
      </c>
      <c r="B41" s="229" t="s">
        <v>7</v>
      </c>
      <c r="C41" s="167">
        <f aca="true" t="shared" si="1" ref="C41:C49">SUM(D41:K41)</f>
        <v>3227050</v>
      </c>
      <c r="D41" s="167">
        <f>SUM(D42:D44)</f>
        <v>3227050</v>
      </c>
      <c r="E41" s="167">
        <f>SUM(E42:E44)</f>
        <v>0</v>
      </c>
      <c r="F41" s="167">
        <f>SUM(F42:F44)</f>
        <v>0</v>
      </c>
      <c r="G41" s="167">
        <f>SUM(G42:G44)</f>
        <v>0</v>
      </c>
      <c r="H41" s="167">
        <v>0</v>
      </c>
      <c r="I41" s="167">
        <f>SUM(I42:I43)</f>
        <v>0</v>
      </c>
      <c r="J41" s="167">
        <f>SUM(J42:J43)</f>
        <v>0</v>
      </c>
      <c r="K41" s="167">
        <f>SUM(K42:K43)</f>
        <v>0</v>
      </c>
      <c r="L41" s="167">
        <f>SUM(L42:L44)</f>
        <v>3409700</v>
      </c>
      <c r="M41" s="167">
        <f>SUM(M42:M44)</f>
        <v>3409700</v>
      </c>
      <c r="N41" s="1">
        <v>0</v>
      </c>
      <c r="O41" s="259">
        <v>0</v>
      </c>
    </row>
    <row r="42" spans="1:15" ht="14.25" customHeight="1">
      <c r="A42" s="260">
        <v>311</v>
      </c>
      <c r="B42" s="29" t="s">
        <v>26</v>
      </c>
      <c r="C42" s="30">
        <f t="shared" si="1"/>
        <v>2668050</v>
      </c>
      <c r="D42" s="30">
        <f>'JLP(R)FP-Ril 4.razina '!D35</f>
        <v>2668050</v>
      </c>
      <c r="E42" s="30">
        <f>'JLP(R)FP-Ril 4.razina '!E35</f>
        <v>0</v>
      </c>
      <c r="F42" s="30">
        <f>'JLP(R)FP-Ril 4.razina '!F35</f>
        <v>0</v>
      </c>
      <c r="G42" s="30">
        <f>'JLP(R)FP-Ril 4.razina '!G35</f>
        <v>0</v>
      </c>
      <c r="H42" s="30">
        <f>'JLP(R)FP-Ril 4.razina '!H35</f>
        <v>0</v>
      </c>
      <c r="I42" s="30">
        <f>'JLP(R)FP-Ril 4.razina '!I35</f>
        <v>0</v>
      </c>
      <c r="J42" s="30">
        <f>'JLP(R)FP-Ril 4.razina '!J35</f>
        <v>0</v>
      </c>
      <c r="K42" s="30">
        <f>'JLP(R)FP-Ril 4.razina '!K35</f>
        <v>0</v>
      </c>
      <c r="L42" s="35">
        <f>'JLP(R)FP-Ril 4.razina '!L35</f>
        <v>2817993</v>
      </c>
      <c r="M42" s="35">
        <f>'JLP(R)FP-Ril 4.razina '!N35</f>
        <v>2817993</v>
      </c>
      <c r="N42" s="1"/>
      <c r="O42" s="259"/>
    </row>
    <row r="43" spans="1:15" ht="15" customHeight="1">
      <c r="A43" s="261">
        <v>312</v>
      </c>
      <c r="B43" s="31" t="s">
        <v>24</v>
      </c>
      <c r="C43" s="30">
        <f t="shared" si="1"/>
        <v>100000</v>
      </c>
      <c r="D43" s="32">
        <f>'JLP(R)FP-Ril 4.razina '!D37</f>
        <v>100000</v>
      </c>
      <c r="E43" s="32">
        <f>'JLP(R)FP-Ril 4.razina '!E37</f>
        <v>0</v>
      </c>
      <c r="F43" s="32">
        <f>'JLP(R)FP-Ril 4.razina '!F37</f>
        <v>0</v>
      </c>
      <c r="G43" s="32">
        <f>'JLP(R)FP-Ril 4.razina '!G37</f>
        <v>0</v>
      </c>
      <c r="H43" s="32">
        <f>'JLP(R)FP-Ril 4.razina '!H37</f>
        <v>0</v>
      </c>
      <c r="I43" s="32">
        <f>'JLP(R)FP-Ril 4.razina '!I37</f>
        <v>0</v>
      </c>
      <c r="J43" s="32">
        <f>'JLP(R)FP-Ril 4.razina '!J37</f>
        <v>0</v>
      </c>
      <c r="K43" s="32">
        <f>'JLP(R)FP-Ril 4.razina '!K37</f>
        <v>0</v>
      </c>
      <c r="L43" s="48">
        <f>'JLP(R)FP-Ril 4.razina '!L37</f>
        <v>100000</v>
      </c>
      <c r="M43" s="48">
        <f>'JLP(R)FP-Ril 4.razina '!N37</f>
        <v>100000</v>
      </c>
      <c r="N43" s="1">
        <v>0</v>
      </c>
      <c r="O43" s="259">
        <v>0</v>
      </c>
    </row>
    <row r="44" spans="1:15" ht="15" customHeight="1">
      <c r="A44" s="262">
        <v>313</v>
      </c>
      <c r="B44" s="66" t="s">
        <v>34</v>
      </c>
      <c r="C44" s="30">
        <f t="shared" si="1"/>
        <v>459000</v>
      </c>
      <c r="D44" s="67">
        <f>'JLP(R)FP-Ril 4.razina '!D39</f>
        <v>459000</v>
      </c>
      <c r="E44" s="67">
        <f>'JLP(R)FP-Ril 4.razina '!E39</f>
        <v>0</v>
      </c>
      <c r="F44" s="67">
        <f>'JLP(R)FP-Ril 4.razina '!F39</f>
        <v>0</v>
      </c>
      <c r="G44" s="67">
        <f>'JLP(R)FP-Ril 4.razina '!G39</f>
        <v>0</v>
      </c>
      <c r="H44" s="67">
        <f>'JLP(R)FP-Ril 4.razina '!H39</f>
        <v>0</v>
      </c>
      <c r="I44" s="67">
        <f>'JLP(R)FP-Ril 4.razina '!I39</f>
        <v>0</v>
      </c>
      <c r="J44" s="67">
        <f>'JLP(R)FP-Ril 4.razina '!J39</f>
        <v>0</v>
      </c>
      <c r="K44" s="67">
        <f>'JLP(R)FP-Ril 4.razina '!K39</f>
        <v>0</v>
      </c>
      <c r="L44" s="68">
        <f>'JLP(R)FP-Ril 4.razina '!L39</f>
        <v>491707</v>
      </c>
      <c r="M44" s="68">
        <f>'JLP(R)FP-Ril 4.razina '!N39</f>
        <v>491707</v>
      </c>
      <c r="N44" s="1"/>
      <c r="O44" s="259"/>
    </row>
    <row r="45" spans="1:15" ht="14.25" customHeight="1" thickBot="1">
      <c r="A45" s="263">
        <v>32</v>
      </c>
      <c r="B45" s="27" t="s">
        <v>25</v>
      </c>
      <c r="C45" s="28">
        <f t="shared" si="1"/>
        <v>796800</v>
      </c>
      <c r="D45" s="28">
        <f aca="true" t="shared" si="2" ref="D45:K45">SUM(D46:D50)</f>
        <v>368000</v>
      </c>
      <c r="E45" s="28">
        <f t="shared" si="2"/>
        <v>294400</v>
      </c>
      <c r="F45" s="28">
        <f t="shared" si="2"/>
        <v>0</v>
      </c>
      <c r="G45" s="28">
        <f t="shared" si="2"/>
        <v>124400</v>
      </c>
      <c r="H45" s="28">
        <f t="shared" si="2"/>
        <v>10000</v>
      </c>
      <c r="I45" s="28">
        <f t="shared" si="2"/>
        <v>0</v>
      </c>
      <c r="J45" s="28">
        <f t="shared" si="2"/>
        <v>0</v>
      </c>
      <c r="K45" s="28">
        <f t="shared" si="2"/>
        <v>0</v>
      </c>
      <c r="L45" s="28">
        <f>SUM(L46:L50)</f>
        <v>785800</v>
      </c>
      <c r="M45" s="28">
        <f>SUM(M46:M50)</f>
        <v>785400</v>
      </c>
      <c r="N45" s="230">
        <f>SUM(N46:N60)</f>
        <v>0</v>
      </c>
      <c r="O45" s="257">
        <f>SUM(O46:O60)</f>
        <v>0</v>
      </c>
    </row>
    <row r="46" spans="1:15" ht="30.75" customHeight="1">
      <c r="A46" s="260">
        <v>321</v>
      </c>
      <c r="B46" s="44" t="s">
        <v>76</v>
      </c>
      <c r="C46" s="30">
        <f t="shared" si="1"/>
        <v>400000</v>
      </c>
      <c r="D46" s="33">
        <f>'JLP(R)FP-Ril 4.razina '!D43</f>
        <v>300000</v>
      </c>
      <c r="E46" s="30">
        <f>'JLP(R)FP-Ril 4.razina '!E43</f>
        <v>80000</v>
      </c>
      <c r="F46" s="30">
        <f>'JLP(R)FP-Ril 4.razina '!F43</f>
        <v>0</v>
      </c>
      <c r="G46" s="30">
        <f>'JLP(R)FP-Ril 4.razina '!G43</f>
        <v>10000</v>
      </c>
      <c r="H46" s="30">
        <f>'JLP(R)FP-Ril 4.razina '!H43</f>
        <v>10000</v>
      </c>
      <c r="I46" s="30">
        <f>'JLP(R)FP-Ril 4.razina '!I43</f>
        <v>0</v>
      </c>
      <c r="J46" s="30">
        <f>'JLP(R)FP-Ril 4.razina '!J43</f>
        <v>0</v>
      </c>
      <c r="K46" s="30">
        <f>'JLP(R)FP-Ril 4.razina '!K43</f>
        <v>0</v>
      </c>
      <c r="L46" s="35">
        <f>'JLP(R)FP-Ril 4.razina '!L43</f>
        <v>400000</v>
      </c>
      <c r="M46" s="35">
        <f>'JLP(R)FP-Ril 4.razina '!N43</f>
        <v>400000</v>
      </c>
      <c r="N46" s="1">
        <v>0</v>
      </c>
      <c r="O46" s="259">
        <v>0</v>
      </c>
    </row>
    <row r="47" spans="1:15" ht="26.25" customHeight="1">
      <c r="A47" s="261">
        <v>322</v>
      </c>
      <c r="B47" s="45" t="s">
        <v>3</v>
      </c>
      <c r="C47" s="30">
        <f t="shared" si="1"/>
        <v>66000</v>
      </c>
      <c r="D47" s="34">
        <f>'JLP(R)FP-Ril 4.razina '!D48</f>
        <v>0</v>
      </c>
      <c r="E47" s="32">
        <f>'JLP(R)FP-Ril 4.razina '!E48</f>
        <v>47000</v>
      </c>
      <c r="F47" s="32">
        <f>'JLP(R)FP-Ril 4.razina '!F48</f>
        <v>0</v>
      </c>
      <c r="G47" s="32">
        <f>'JLP(R)FP-Ril 4.razina '!G48</f>
        <v>19000</v>
      </c>
      <c r="H47" s="32">
        <f>'JLP(R)FP-Ril 4.razina '!H48</f>
        <v>0</v>
      </c>
      <c r="I47" s="32">
        <f>'JLP(R)FP-Ril 4.razina '!I48</f>
        <v>0</v>
      </c>
      <c r="J47" s="32">
        <f>'JLP(R)FP-Ril 4.razina '!J48</f>
        <v>0</v>
      </c>
      <c r="K47" s="32">
        <f>'JLP(R)FP-Ril 4.razina '!K48</f>
        <v>0</v>
      </c>
      <c r="L47" s="48">
        <f>'JLP(R)FP-Ril 4.razina '!L48</f>
        <v>66000</v>
      </c>
      <c r="M47" s="48">
        <f>'JLP(R)FP-Ril 4.razina '!N48</f>
        <v>66000</v>
      </c>
      <c r="N47" s="1"/>
      <c r="O47" s="259"/>
    </row>
    <row r="48" spans="1:15" ht="14.25" customHeight="1">
      <c r="A48" s="261">
        <v>323</v>
      </c>
      <c r="B48" s="31" t="s">
        <v>4</v>
      </c>
      <c r="C48" s="32">
        <f t="shared" si="1"/>
        <v>227800</v>
      </c>
      <c r="D48" s="34">
        <f>'JLP(R)FP-Ril 4.razina '!D55</f>
        <v>50000</v>
      </c>
      <c r="E48" s="32">
        <f>'JLP(R)FP-Ril 4.razina '!E55</f>
        <v>120400</v>
      </c>
      <c r="F48" s="32">
        <f>'JLP(R)FP-Ril 4.razina '!F55</f>
        <v>0</v>
      </c>
      <c r="G48" s="32">
        <f>'JLP(R)FP-Ril 4.razina '!G55</f>
        <v>57400</v>
      </c>
      <c r="H48" s="32">
        <f>'JLP(R)FP-Ril 4.razina '!H55</f>
        <v>0</v>
      </c>
      <c r="I48" s="32">
        <f>'JLP(R)FP-Ril 4.razina '!I55</f>
        <v>0</v>
      </c>
      <c r="J48" s="32">
        <f>'JLP(R)FP-Ril 4.razina '!J55</f>
        <v>0</v>
      </c>
      <c r="K48" s="32">
        <f>'JLP(R)FP-Ril 4.razina '!K55</f>
        <v>0</v>
      </c>
      <c r="L48" s="48">
        <f>'JLP(R)FP-Ril 4.razina '!L55</f>
        <v>217800</v>
      </c>
      <c r="M48" s="48">
        <f>'JLP(R)FP-Ril 4.razina '!N55</f>
        <v>217400</v>
      </c>
      <c r="N48" s="1"/>
      <c r="O48" s="259"/>
    </row>
    <row r="49" spans="1:15" ht="14.25" customHeight="1">
      <c r="A49" s="261">
        <v>324</v>
      </c>
      <c r="B49" s="31" t="s">
        <v>35</v>
      </c>
      <c r="C49" s="30">
        <f t="shared" si="1"/>
        <v>15000</v>
      </c>
      <c r="D49" s="34">
        <f>'JLP(R)FP-Ril 4.razina '!D65</f>
        <v>0</v>
      </c>
      <c r="E49" s="32">
        <f>'JLP(R)FP-Ril 4.razina '!E65</f>
        <v>10000</v>
      </c>
      <c r="F49" s="32">
        <f>'JLP(R)FP-Ril 4.razina '!F65</f>
        <v>0</v>
      </c>
      <c r="G49" s="32">
        <f>'JLP(R)FP-Ril 4.razina '!G65</f>
        <v>5000</v>
      </c>
      <c r="H49" s="32">
        <f>'JLP(R)FP-Ril 4.razina '!H65</f>
        <v>0</v>
      </c>
      <c r="I49" s="32">
        <f>'JLP(R)FP-Ril 4.razina '!I65</f>
        <v>0</v>
      </c>
      <c r="J49" s="32">
        <f>'JLP(R)FP-Ril 4.razina '!J65</f>
        <v>0</v>
      </c>
      <c r="K49" s="32">
        <f>'JLP(R)FP-Ril 4.razina '!K65</f>
        <v>0</v>
      </c>
      <c r="L49" s="48">
        <f>'JLP(R)FP-Ril 4.razina '!L65</f>
        <v>15000</v>
      </c>
      <c r="M49" s="48">
        <f>'JLP(R)FP-Ril 4.razina '!N65</f>
        <v>15000</v>
      </c>
      <c r="N49" s="1"/>
      <c r="O49" s="259"/>
    </row>
    <row r="50" spans="1:15" ht="24.75" customHeight="1">
      <c r="A50" s="261">
        <v>329</v>
      </c>
      <c r="B50" s="45" t="s">
        <v>2</v>
      </c>
      <c r="C50" s="32">
        <f>SUM(D50:G50)</f>
        <v>88000</v>
      </c>
      <c r="D50" s="34">
        <f>'JLP(R)FP-Ril 4.razina '!D67</f>
        <v>18000</v>
      </c>
      <c r="E50" s="32">
        <f>'JLP(R)FP-Ril 4.razina '!E67</f>
        <v>37000</v>
      </c>
      <c r="F50" s="32">
        <f>'JLP(R)FP-Ril 4.razina '!F67</f>
        <v>0</v>
      </c>
      <c r="G50" s="32">
        <f>'JLP(R)FP-Ril 4.razina '!G67</f>
        <v>33000</v>
      </c>
      <c r="H50" s="32">
        <f>'JLP(R)FP-Ril 4.razina '!H67</f>
        <v>0</v>
      </c>
      <c r="I50" s="32">
        <f>'JLP(R)FP-Ril 4.razina '!I67</f>
        <v>0</v>
      </c>
      <c r="J50" s="32">
        <f>'JLP(R)FP-Ril 4.razina '!J67</f>
        <v>0</v>
      </c>
      <c r="K50" s="32">
        <f>'JLP(R)FP-Ril 4.razina '!K67</f>
        <v>0</v>
      </c>
      <c r="L50" s="48">
        <f>'JLP(R)FP-Ril 4.razina '!L67</f>
        <v>87000</v>
      </c>
      <c r="M50" s="48">
        <f>'JLP(R)FP-Ril 4.razina '!N67</f>
        <v>87000</v>
      </c>
      <c r="N50" s="1">
        <v>0</v>
      </c>
      <c r="O50" s="259">
        <v>0</v>
      </c>
    </row>
    <row r="51" spans="1:15" ht="14.25" customHeight="1" thickBot="1">
      <c r="A51" s="263">
        <v>34</v>
      </c>
      <c r="B51" s="27" t="s">
        <v>5</v>
      </c>
      <c r="C51" s="28">
        <f aca="true" t="shared" si="3" ref="C51:C59">SUM(D51:K51)</f>
        <v>6000</v>
      </c>
      <c r="D51" s="28">
        <f aca="true" t="shared" si="4" ref="D51:K51">D52</f>
        <v>0</v>
      </c>
      <c r="E51" s="28">
        <f t="shared" si="4"/>
        <v>6000</v>
      </c>
      <c r="F51" s="28">
        <f t="shared" si="4"/>
        <v>0</v>
      </c>
      <c r="G51" s="28">
        <f t="shared" si="4"/>
        <v>0</v>
      </c>
      <c r="H51" s="28">
        <f t="shared" si="4"/>
        <v>0</v>
      </c>
      <c r="I51" s="28">
        <f t="shared" si="4"/>
        <v>0</v>
      </c>
      <c r="J51" s="28">
        <f t="shared" si="4"/>
        <v>0</v>
      </c>
      <c r="K51" s="28">
        <f t="shared" si="4"/>
        <v>0</v>
      </c>
      <c r="L51" s="28">
        <f>L52</f>
        <v>6000</v>
      </c>
      <c r="M51" s="28">
        <f>M52</f>
        <v>6000</v>
      </c>
      <c r="N51" s="1">
        <v>0</v>
      </c>
      <c r="O51" s="259">
        <v>0</v>
      </c>
    </row>
    <row r="52" spans="1:15" ht="13.5" customHeight="1" thickBot="1">
      <c r="A52" s="264">
        <v>343</v>
      </c>
      <c r="B52" s="195" t="s">
        <v>6</v>
      </c>
      <c r="C52" s="196">
        <f t="shared" si="3"/>
        <v>6000</v>
      </c>
      <c r="D52" s="197">
        <f>'JLP(R)FP-Ril 4.razina '!D74</f>
        <v>0</v>
      </c>
      <c r="E52" s="196">
        <f>'JLP(R)FP-Ril 4.razina '!E74</f>
        <v>6000</v>
      </c>
      <c r="F52" s="196">
        <f>'JLP(R)FP-Ril 4.razina '!F74</f>
        <v>0</v>
      </c>
      <c r="G52" s="196">
        <f>'JLP(R)FP-Ril 4.razina '!G74</f>
        <v>0</v>
      </c>
      <c r="H52" s="196">
        <f>'JLP(R)FP-Ril 4.razina '!H74</f>
        <v>0</v>
      </c>
      <c r="I52" s="196">
        <f>'JLP(R)FP-Ril 4.razina '!I74</f>
        <v>0</v>
      </c>
      <c r="J52" s="196">
        <f>'JLP(R)FP-Ril 4.razina '!J74</f>
        <v>0</v>
      </c>
      <c r="K52" s="196">
        <f>'JLP(R)FP-Ril 4.razina '!K74</f>
        <v>0</v>
      </c>
      <c r="L52" s="198">
        <f>'JLP(R)FP-Ril 4.razina '!L74</f>
        <v>6000</v>
      </c>
      <c r="M52" s="198">
        <f>'JLP(R)FP-Ril 4.razina '!N74</f>
        <v>6000</v>
      </c>
      <c r="N52" s="250">
        <f>SUM(N56:N57)</f>
        <v>0</v>
      </c>
      <c r="O52" s="265">
        <f>SUM(O56:O57)</f>
        <v>0</v>
      </c>
    </row>
    <row r="53" spans="1:15" ht="13.5" customHeight="1" thickBot="1">
      <c r="A53" s="299" t="s">
        <v>135</v>
      </c>
      <c r="B53" s="300"/>
      <c r="C53" s="247"/>
      <c r="D53" s="248"/>
      <c r="E53" s="247"/>
      <c r="F53" s="247"/>
      <c r="G53" s="247"/>
      <c r="H53" s="247"/>
      <c r="I53" s="247"/>
      <c r="J53" s="247"/>
      <c r="K53" s="247"/>
      <c r="L53" s="249"/>
      <c r="M53" s="249"/>
      <c r="N53" s="251"/>
      <c r="O53" s="252"/>
    </row>
    <row r="54" spans="1:15" ht="48" customHeight="1" thickBot="1">
      <c r="A54" s="264"/>
      <c r="B54" s="272" t="s">
        <v>137</v>
      </c>
      <c r="C54" s="196"/>
      <c r="D54" s="197"/>
      <c r="E54" s="196"/>
      <c r="F54" s="196"/>
      <c r="G54" s="196"/>
      <c r="H54" s="196"/>
      <c r="I54" s="196"/>
      <c r="J54" s="196"/>
      <c r="K54" s="196"/>
      <c r="L54" s="198"/>
      <c r="M54" s="198"/>
      <c r="N54" s="230"/>
      <c r="O54" s="257"/>
    </row>
    <row r="55" spans="1:15" ht="13.5" customHeight="1" thickBot="1">
      <c r="A55" s="235">
        <v>4</v>
      </c>
      <c r="B55" s="236"/>
      <c r="C55" s="237">
        <f>C56</f>
        <v>164900</v>
      </c>
      <c r="D55" s="237">
        <f aca="true" t="shared" si="5" ref="D55:M55">D56</f>
        <v>0</v>
      </c>
      <c r="E55" s="237">
        <f t="shared" si="5"/>
        <v>37000</v>
      </c>
      <c r="F55" s="237">
        <f t="shared" si="5"/>
        <v>0</v>
      </c>
      <c r="G55" s="237">
        <f t="shared" si="5"/>
        <v>112900</v>
      </c>
      <c r="H55" s="237">
        <f t="shared" si="5"/>
        <v>0</v>
      </c>
      <c r="I55" s="237">
        <f t="shared" si="5"/>
        <v>15000</v>
      </c>
      <c r="J55" s="237">
        <f t="shared" si="5"/>
        <v>0</v>
      </c>
      <c r="K55" s="237">
        <f t="shared" si="5"/>
        <v>0</v>
      </c>
      <c r="L55" s="237">
        <f t="shared" si="5"/>
        <v>176900</v>
      </c>
      <c r="M55" s="237">
        <f t="shared" si="5"/>
        <v>176900</v>
      </c>
      <c r="N55" s="230"/>
      <c r="O55" s="257"/>
    </row>
    <row r="56" spans="1:15" ht="38.25" customHeight="1" thickBot="1">
      <c r="A56" s="258">
        <v>42</v>
      </c>
      <c r="B56" s="231" t="s">
        <v>27</v>
      </c>
      <c r="C56" s="167">
        <f t="shared" si="3"/>
        <v>164900</v>
      </c>
      <c r="D56" s="167">
        <f aca="true" t="shared" si="6" ref="D56:K56">SUM(D57:D58)</f>
        <v>0</v>
      </c>
      <c r="E56" s="167">
        <f>SUM(E57:E59)</f>
        <v>37000</v>
      </c>
      <c r="F56" s="167">
        <f>SUM(F57:F59)</f>
        <v>0</v>
      </c>
      <c r="G56" s="167">
        <f>SUM(G57:G59)</f>
        <v>112900</v>
      </c>
      <c r="H56" s="167">
        <f t="shared" si="6"/>
        <v>0</v>
      </c>
      <c r="I56" s="167">
        <f t="shared" si="6"/>
        <v>15000</v>
      </c>
      <c r="J56" s="167">
        <f t="shared" si="6"/>
        <v>0</v>
      </c>
      <c r="K56" s="167">
        <f t="shared" si="6"/>
        <v>0</v>
      </c>
      <c r="L56" s="167">
        <f>SUM(L57:L59)</f>
        <v>176900</v>
      </c>
      <c r="M56" s="167">
        <f>SUM(M57:M59)</f>
        <v>176900</v>
      </c>
      <c r="N56" s="1"/>
      <c r="O56" s="259"/>
    </row>
    <row r="57" spans="1:15" ht="14.25" customHeight="1">
      <c r="A57" s="266">
        <v>422</v>
      </c>
      <c r="B57" s="70" t="s">
        <v>28</v>
      </c>
      <c r="C57" s="30">
        <f t="shared" si="3"/>
        <v>144900</v>
      </c>
      <c r="D57" s="71">
        <f>'JLP(R)FP-Ril 4.razina '!D79</f>
        <v>0</v>
      </c>
      <c r="E57" s="71">
        <f>'JLP(R)FP-Ril 4.razina '!E79</f>
        <v>22000</v>
      </c>
      <c r="F57" s="71">
        <f>'JLP(R)FP-Ril 4.razina '!F79</f>
        <v>0</v>
      </c>
      <c r="G57" s="71">
        <f>'JLP(R)FP-Ril 4.razina '!G79</f>
        <v>107900</v>
      </c>
      <c r="H57" s="71">
        <f>'JLP(R)FP-Ril 4.razina '!H79</f>
        <v>0</v>
      </c>
      <c r="I57" s="71">
        <f>'JLP(R)FP-Ril 4.razina '!I79</f>
        <v>15000</v>
      </c>
      <c r="J57" s="71">
        <f>'JLP(R)FP-Ril 4.razina '!J79</f>
        <v>0</v>
      </c>
      <c r="K57" s="71">
        <f>'JLP(R)FP-Ril 4.razina '!K79</f>
        <v>0</v>
      </c>
      <c r="L57" s="35">
        <f>'JLP(R)FP-Ril 4.razina '!L79</f>
        <v>156900</v>
      </c>
      <c r="M57" s="35">
        <f>'JLP(R)FP-Ril 4.razina '!N79</f>
        <v>156900</v>
      </c>
      <c r="N57" s="1"/>
      <c r="O57" s="259"/>
    </row>
    <row r="58" spans="1:15" ht="14.25" customHeight="1">
      <c r="A58" s="261">
        <v>424</v>
      </c>
      <c r="B58" s="46" t="s">
        <v>29</v>
      </c>
      <c r="C58" s="30">
        <f t="shared" si="3"/>
        <v>8000</v>
      </c>
      <c r="D58" s="32">
        <f>'JLP(R)FP-Ril 4.razina '!D85</f>
        <v>0</v>
      </c>
      <c r="E58" s="32">
        <f>'JLP(R)FP-Ril 4.razina '!E85</f>
        <v>5000</v>
      </c>
      <c r="F58" s="32">
        <f>'JLP(R)FP-Ril 4.razina '!F85</f>
        <v>0</v>
      </c>
      <c r="G58" s="32">
        <f>'JLP(R)FP-Ril 4.razina '!G85</f>
        <v>3000</v>
      </c>
      <c r="H58" s="32">
        <f>'JLP(R)FP-Ril 4.razina '!H85</f>
        <v>0</v>
      </c>
      <c r="I58" s="32">
        <f>'JLP(R)FP-Ril 4.razina '!I85</f>
        <v>0</v>
      </c>
      <c r="J58" s="32">
        <f>'JLP(R)FP-Ril 4.razina '!J85</f>
        <v>0</v>
      </c>
      <c r="K58" s="32">
        <f>'JLP(R)FP-Ril 4.razina '!K85</f>
        <v>0</v>
      </c>
      <c r="L58" s="48">
        <f>'JLP(R)FP-Ril 4.razina '!L85</f>
        <v>8000</v>
      </c>
      <c r="M58" s="48">
        <f>'JLP(R)FP-Ril 4.razina '!N85</f>
        <v>8000</v>
      </c>
      <c r="N58" s="1">
        <v>0</v>
      </c>
      <c r="O58" s="259">
        <v>0</v>
      </c>
    </row>
    <row r="59" spans="1:15" ht="14.25" customHeight="1">
      <c r="A59" s="261">
        <v>426</v>
      </c>
      <c r="B59" s="46" t="s">
        <v>36</v>
      </c>
      <c r="C59" s="30">
        <f t="shared" si="3"/>
        <v>12000</v>
      </c>
      <c r="D59" s="32">
        <f>'JLP(R)FP-Ril 4.razina '!D87</f>
        <v>0</v>
      </c>
      <c r="E59" s="32">
        <f>'JLP(R)FP-Ril 4.razina '!E87</f>
        <v>10000</v>
      </c>
      <c r="F59" s="32">
        <f>'JLP(R)FP-Ril 4.razina '!F87</f>
        <v>0</v>
      </c>
      <c r="G59" s="32">
        <f>'JLP(R)FP-Ril 4.razina '!G87</f>
        <v>2000</v>
      </c>
      <c r="H59" s="32">
        <f>'JLP(R)FP-Ril 4.razina '!H87</f>
        <v>0</v>
      </c>
      <c r="I59" s="32">
        <f>'JLP(R)FP-Ril 4.razina '!I87</f>
        <v>0</v>
      </c>
      <c r="J59" s="32">
        <f>'JLP(R)FP-Ril 4.razina '!J87</f>
        <v>0</v>
      </c>
      <c r="K59" s="32">
        <f>'JLP(R)FP-Ril 4.razina '!K87</f>
        <v>0</v>
      </c>
      <c r="L59" s="48">
        <f>'JLP(R)FP-Ril 4.razina '!L87</f>
        <v>12000</v>
      </c>
      <c r="M59" s="48">
        <f>'JLP(R)FP-Ril 4.razina '!N87</f>
        <v>12000</v>
      </c>
      <c r="N59" s="1"/>
      <c r="O59" s="259"/>
    </row>
    <row r="60" spans="1:15" ht="14.25" customHeight="1" thickBot="1">
      <c r="A60" s="267"/>
      <c r="B60" s="268" t="s">
        <v>31</v>
      </c>
      <c r="C60" s="269">
        <f>C56+C51+C45+C41</f>
        <v>4194750</v>
      </c>
      <c r="D60" s="269">
        <f>D41+D45+D51+D56</f>
        <v>3595050</v>
      </c>
      <c r="E60" s="269">
        <f>E56+E51+E45+E41</f>
        <v>337400</v>
      </c>
      <c r="F60" s="269">
        <f>F56+F51+F45+F41</f>
        <v>0</v>
      </c>
      <c r="G60" s="269">
        <f>G56+G51+G45+G41</f>
        <v>237300</v>
      </c>
      <c r="H60" s="269">
        <f>H41+H45+H51+H56</f>
        <v>10000</v>
      </c>
      <c r="I60" s="269">
        <f>I41+I45+I51+I56</f>
        <v>15000</v>
      </c>
      <c r="J60" s="269">
        <f>J41+J45+J51+J56</f>
        <v>0</v>
      </c>
      <c r="K60" s="269">
        <f>K41+K45+K51+K56</f>
        <v>0</v>
      </c>
      <c r="L60" s="269">
        <f>L41+L45+L51+L56</f>
        <v>4378400</v>
      </c>
      <c r="M60" s="269">
        <f>M56+M51+M45+M41</f>
        <v>4378000</v>
      </c>
      <c r="N60" s="270">
        <v>0</v>
      </c>
      <c r="O60" s="271">
        <v>0</v>
      </c>
    </row>
    <row r="61" spans="1:13" ht="14.25" customHeight="1">
      <c r="A61" s="123"/>
      <c r="B61" s="124"/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5.75">
      <c r="A62" s="50" t="s">
        <v>12</v>
      </c>
      <c r="B62" s="51"/>
      <c r="C62" s="52"/>
      <c r="D62" s="53" t="s">
        <v>13</v>
      </c>
      <c r="E62" s="54"/>
      <c r="F62" s="54"/>
      <c r="G62" s="52"/>
      <c r="H62" s="53"/>
      <c r="I62" s="53" t="s">
        <v>14</v>
      </c>
      <c r="J62" s="53"/>
      <c r="K62" s="96" t="s">
        <v>77</v>
      </c>
      <c r="L62" s="96"/>
      <c r="M62" s="96"/>
    </row>
    <row r="63" spans="1:13" ht="15.75">
      <c r="A63" s="58"/>
      <c r="B63" s="55"/>
      <c r="C63" s="56"/>
      <c r="D63" s="57" t="s">
        <v>175</v>
      </c>
      <c r="E63" s="56"/>
      <c r="F63" s="56"/>
      <c r="G63" s="56"/>
      <c r="H63" s="56"/>
      <c r="I63" s="56"/>
      <c r="J63" s="293"/>
      <c r="K63" s="293"/>
      <c r="L63" s="293"/>
      <c r="M63" s="293"/>
    </row>
    <row r="64" spans="1:13" ht="15.75">
      <c r="A64" s="59" t="s">
        <v>32</v>
      </c>
      <c r="B64" s="56"/>
      <c r="C64" s="56"/>
      <c r="D64" s="56"/>
      <c r="E64" s="56"/>
      <c r="F64" s="56"/>
      <c r="G64" s="56"/>
      <c r="H64" s="56"/>
      <c r="I64" s="56"/>
      <c r="J64" s="294"/>
      <c r="K64" s="294"/>
      <c r="L64" s="294"/>
      <c r="M64" s="136"/>
    </row>
    <row r="65" spans="1:21" ht="15.75">
      <c r="A65" s="2"/>
      <c r="B65" s="3"/>
      <c r="C65" s="5"/>
      <c r="D65" s="4"/>
      <c r="E65" s="4"/>
      <c r="F65" s="4"/>
      <c r="G65" s="5"/>
      <c r="H65" s="5"/>
      <c r="I65" s="5"/>
      <c r="J65" s="296" t="s">
        <v>78</v>
      </c>
      <c r="K65" s="296"/>
      <c r="L65" s="296"/>
      <c r="M65" s="5"/>
      <c r="T65" s="295"/>
      <c r="U65" s="295"/>
    </row>
  </sheetData>
  <sheetProtection/>
  <mergeCells count="22">
    <mergeCell ref="J12:M12"/>
    <mergeCell ref="J8:M8"/>
    <mergeCell ref="J9:M9"/>
    <mergeCell ref="J10:M10"/>
    <mergeCell ref="E13:H13"/>
    <mergeCell ref="J13:N13"/>
    <mergeCell ref="E12:H12"/>
    <mergeCell ref="L1:M1"/>
    <mergeCell ref="A1:D1"/>
    <mergeCell ref="J6:N6"/>
    <mergeCell ref="J7:N7"/>
    <mergeCell ref="J11:N11"/>
    <mergeCell ref="E6:H6"/>
    <mergeCell ref="E7:H7"/>
    <mergeCell ref="E11:H11"/>
    <mergeCell ref="A2:K2"/>
    <mergeCell ref="J63:M63"/>
    <mergeCell ref="J64:L64"/>
    <mergeCell ref="T65:U65"/>
    <mergeCell ref="J65:L65"/>
    <mergeCell ref="A38:B38"/>
    <mergeCell ref="A53:B53"/>
  </mergeCells>
  <printOptions/>
  <pageMargins left="0.7" right="0.7" top="0.75" bottom="0.75" header="0.3" footer="0.3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7.8515625" style="0" customWidth="1"/>
    <col min="2" max="2" width="12.7109375" style="0" customWidth="1"/>
    <col min="3" max="3" width="11.140625" style="0" customWidth="1"/>
    <col min="4" max="4" width="11.7109375" style="0" customWidth="1"/>
    <col min="5" max="5" width="11.8515625" style="0" customWidth="1"/>
    <col min="6" max="6" width="10.421875" style="0" customWidth="1"/>
    <col min="7" max="7" width="13.57421875" style="0" customWidth="1"/>
    <col min="8" max="8" width="19.7109375" style="0" customWidth="1"/>
  </cols>
  <sheetData>
    <row r="1" spans="1:8" ht="13.5" thickBot="1">
      <c r="A1" s="78" t="s">
        <v>46</v>
      </c>
      <c r="G1" s="79" t="s">
        <v>47</v>
      </c>
      <c r="H1" s="80"/>
    </row>
    <row r="2" spans="1:8" ht="21" thickBot="1">
      <c r="A2" s="310" t="s">
        <v>160</v>
      </c>
      <c r="B2" s="310"/>
      <c r="C2" s="310"/>
      <c r="D2" s="310"/>
      <c r="E2" s="310"/>
      <c r="F2" s="310"/>
      <c r="G2" s="310"/>
      <c r="H2" s="310"/>
    </row>
    <row r="3" spans="1:8" ht="13.5" thickBot="1">
      <c r="A3" s="81" t="s">
        <v>48</v>
      </c>
      <c r="B3" s="311" t="s">
        <v>83</v>
      </c>
      <c r="C3" s="312"/>
      <c r="D3" s="312"/>
      <c r="E3" s="312"/>
      <c r="F3" s="312"/>
      <c r="G3" s="312"/>
      <c r="H3" s="313"/>
    </row>
    <row r="4" spans="1:8" ht="14.25" customHeight="1">
      <c r="A4" s="82" t="s">
        <v>49</v>
      </c>
      <c r="B4" s="314" t="s">
        <v>10</v>
      </c>
      <c r="C4" s="316" t="s">
        <v>50</v>
      </c>
      <c r="D4" s="316" t="s">
        <v>8</v>
      </c>
      <c r="E4" s="318" t="s">
        <v>15</v>
      </c>
      <c r="F4" s="318" t="s">
        <v>51</v>
      </c>
      <c r="G4" s="318" t="s">
        <v>11</v>
      </c>
      <c r="H4" s="320" t="s">
        <v>52</v>
      </c>
    </row>
    <row r="5" spans="1:8" ht="111" customHeight="1" thickBot="1">
      <c r="A5" s="83" t="s">
        <v>53</v>
      </c>
      <c r="B5" s="315"/>
      <c r="C5" s="317"/>
      <c r="D5" s="317"/>
      <c r="E5" s="319"/>
      <c r="F5" s="319"/>
      <c r="G5" s="319"/>
      <c r="H5" s="321"/>
    </row>
    <row r="6" spans="1:8" ht="33" customHeight="1">
      <c r="A6" s="147" t="s">
        <v>73</v>
      </c>
      <c r="B6" s="85"/>
      <c r="C6" s="85"/>
      <c r="D6" s="85"/>
      <c r="E6" s="85"/>
      <c r="F6" s="85"/>
      <c r="G6" s="85"/>
      <c r="H6" s="86"/>
    </row>
    <row r="7" spans="1:8" ht="29.25" customHeight="1">
      <c r="A7" s="84" t="s">
        <v>81</v>
      </c>
      <c r="B7" s="85"/>
      <c r="C7" s="85"/>
      <c r="D7" s="85"/>
      <c r="E7" s="85">
        <f>'JLP(R)FP-Ril'!H60</f>
        <v>10000</v>
      </c>
      <c r="F7" s="85"/>
      <c r="G7" s="85"/>
      <c r="H7" s="86"/>
    </row>
    <row r="8" spans="1:8" ht="29.25" customHeight="1">
      <c r="A8" s="84" t="s">
        <v>130</v>
      </c>
      <c r="B8" s="85"/>
      <c r="C8" s="85"/>
      <c r="D8" s="85"/>
      <c r="E8" s="85">
        <f>'JLP(R)FP-Ril'!D60</f>
        <v>3595050</v>
      </c>
      <c r="F8" s="85"/>
      <c r="G8" s="85"/>
      <c r="H8" s="86"/>
    </row>
    <row r="9" spans="1:8" ht="29.25" customHeight="1">
      <c r="A9" s="84" t="s">
        <v>64</v>
      </c>
      <c r="B9" s="85"/>
      <c r="C9" s="85">
        <f>'JLP(R)FP-Ril'!F60</f>
        <v>0</v>
      </c>
      <c r="D9" s="85"/>
      <c r="E9" s="85"/>
      <c r="F9" s="85"/>
      <c r="G9" s="85"/>
      <c r="H9" s="86"/>
    </row>
    <row r="10" spans="1:8" ht="29.25" customHeight="1">
      <c r="A10" s="84" t="s">
        <v>54</v>
      </c>
      <c r="B10" s="85"/>
      <c r="C10" s="85"/>
      <c r="D10" s="85">
        <f>'JLP(R)FP-Ril'!G60</f>
        <v>237300</v>
      </c>
      <c r="E10" s="85"/>
      <c r="F10" s="85"/>
      <c r="G10" s="85"/>
      <c r="H10" s="86"/>
    </row>
    <row r="11" spans="1:8" ht="28.5" customHeight="1">
      <c r="A11" s="84" t="s">
        <v>55</v>
      </c>
      <c r="B11" s="85"/>
      <c r="C11" s="85"/>
      <c r="D11" s="85"/>
      <c r="E11" s="85"/>
      <c r="F11" s="85">
        <f>'JLP(R)FP-Ril'!I60</f>
        <v>15000</v>
      </c>
      <c r="G11" s="85"/>
      <c r="H11" s="86"/>
    </row>
    <row r="12" spans="1:8" ht="25.5" customHeight="1">
      <c r="A12" s="87" t="s">
        <v>56</v>
      </c>
      <c r="B12" s="88"/>
      <c r="C12" s="88"/>
      <c r="D12" s="88"/>
      <c r="E12" s="88"/>
      <c r="F12" s="88"/>
      <c r="G12" s="88"/>
      <c r="H12" s="89"/>
    </row>
    <row r="13" spans="1:8" ht="18" customHeight="1">
      <c r="A13" s="90" t="s">
        <v>57</v>
      </c>
      <c r="B13" s="85">
        <f>'JLP(R)FP-Ril'!E60</f>
        <v>337400</v>
      </c>
      <c r="C13" s="85"/>
      <c r="D13" s="85"/>
      <c r="E13" s="85"/>
      <c r="F13" s="85"/>
      <c r="G13" s="85"/>
      <c r="H13" s="86"/>
    </row>
    <row r="14" spans="1:8" ht="17.25" customHeight="1">
      <c r="A14" s="101" t="s">
        <v>58</v>
      </c>
      <c r="B14" s="102">
        <f>SUM(B6:B13)</f>
        <v>337400</v>
      </c>
      <c r="C14" s="102">
        <f aca="true" t="shared" si="0" ref="C14:H14">SUM(C6:C13)</f>
        <v>0</v>
      </c>
      <c r="D14" s="102">
        <f t="shared" si="0"/>
        <v>237300</v>
      </c>
      <c r="E14" s="102">
        <f t="shared" si="0"/>
        <v>3605050</v>
      </c>
      <c r="F14" s="102">
        <f t="shared" si="0"/>
        <v>15000</v>
      </c>
      <c r="G14" s="102">
        <f t="shared" si="0"/>
        <v>0</v>
      </c>
      <c r="H14" s="102">
        <f t="shared" si="0"/>
        <v>0</v>
      </c>
    </row>
    <row r="15" spans="1:8" ht="21.75" customHeight="1" thickBot="1">
      <c r="A15" s="91" t="s">
        <v>161</v>
      </c>
      <c r="B15" s="304">
        <f>SUM(B14:H14)</f>
        <v>4194750</v>
      </c>
      <c r="C15" s="305"/>
      <c r="D15" s="305"/>
      <c r="E15" s="305"/>
      <c r="F15" s="305"/>
      <c r="G15" s="305"/>
      <c r="H15" s="306"/>
    </row>
    <row r="16" spans="1:8" ht="15">
      <c r="A16" s="92" t="s">
        <v>59</v>
      </c>
      <c r="B16" s="93"/>
      <c r="C16" s="93"/>
      <c r="D16" s="93"/>
      <c r="E16" s="93"/>
      <c r="F16" s="93"/>
      <c r="G16" s="93"/>
      <c r="H16" s="93"/>
    </row>
    <row r="17" spans="1:8" ht="16.5">
      <c r="A17" s="94" t="s">
        <v>162</v>
      </c>
      <c r="B17" s="93"/>
      <c r="C17" s="93"/>
      <c r="D17" s="93"/>
      <c r="E17" s="93"/>
      <c r="F17" s="93"/>
      <c r="G17" s="93"/>
      <c r="H17" s="93"/>
    </row>
    <row r="18" spans="1:8" ht="28.5" customHeight="1">
      <c r="A18" s="307" t="s">
        <v>60</v>
      </c>
      <c r="B18" s="308"/>
      <c r="C18" s="308"/>
      <c r="D18" s="308"/>
      <c r="E18" s="308"/>
      <c r="F18" s="308"/>
      <c r="G18" s="308"/>
      <c r="H18" s="308"/>
    </row>
    <row r="19" spans="1:8" ht="28.5" customHeight="1">
      <c r="A19" s="129"/>
      <c r="B19" s="130"/>
      <c r="C19" s="130"/>
      <c r="D19" s="130"/>
      <c r="E19" s="130"/>
      <c r="F19" s="130"/>
      <c r="G19" s="130"/>
      <c r="H19" s="130"/>
    </row>
    <row r="20" spans="1:10" ht="15">
      <c r="A20" s="50" t="s">
        <v>12</v>
      </c>
      <c r="B20" s="95"/>
      <c r="C20" s="96" t="s">
        <v>13</v>
      </c>
      <c r="D20" s="96"/>
      <c r="E20" s="53"/>
      <c r="F20" s="53"/>
      <c r="G20" s="291" t="s">
        <v>77</v>
      </c>
      <c r="H20" s="291"/>
      <c r="I20" s="96"/>
      <c r="J20" s="96"/>
    </row>
    <row r="21" spans="1:10" ht="15">
      <c r="A21" s="97"/>
      <c r="B21" s="95"/>
      <c r="C21" s="98" t="s">
        <v>175</v>
      </c>
      <c r="D21" s="98"/>
      <c r="E21" s="52" t="s">
        <v>14</v>
      </c>
      <c r="F21" s="52"/>
      <c r="G21" s="309"/>
      <c r="H21" s="309"/>
      <c r="I21" s="137"/>
      <c r="J21" s="137"/>
    </row>
    <row r="22" spans="1:10" ht="12.75">
      <c r="A22" s="99" t="s">
        <v>32</v>
      </c>
      <c r="B22" s="100"/>
      <c r="C22" s="100"/>
      <c r="D22" s="100"/>
      <c r="E22" s="100"/>
      <c r="F22" s="100"/>
      <c r="G22" s="294"/>
      <c r="H22" s="294"/>
      <c r="I22" s="137"/>
      <c r="J22" s="136"/>
    </row>
    <row r="23" spans="1:8" ht="15">
      <c r="A23" s="95"/>
      <c r="B23" s="95"/>
      <c r="C23" s="95"/>
      <c r="D23" s="95"/>
      <c r="E23" s="95"/>
      <c r="F23" s="95"/>
      <c r="G23" s="296" t="s">
        <v>79</v>
      </c>
      <c r="H23" s="296"/>
    </row>
  </sheetData>
  <sheetProtection/>
  <mergeCells count="15">
    <mergeCell ref="A2:H2"/>
    <mergeCell ref="B3:H3"/>
    <mergeCell ref="B4:B5"/>
    <mergeCell ref="C4:C5"/>
    <mergeCell ref="D4:D5"/>
    <mergeCell ref="E4:E5"/>
    <mergeCell ref="F4:F5"/>
    <mergeCell ref="G4:G5"/>
    <mergeCell ref="H4:H5"/>
    <mergeCell ref="G23:H23"/>
    <mergeCell ref="B15:H15"/>
    <mergeCell ref="A18:H18"/>
    <mergeCell ref="G20:H20"/>
    <mergeCell ref="G21:H21"/>
    <mergeCell ref="G22:H22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7">
      <selection activeCell="K35" sqref="K35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9" t="s">
        <v>61</v>
      </c>
      <c r="B1" s="109"/>
      <c r="C1" s="109"/>
      <c r="D1" s="110"/>
      <c r="E1" s="103"/>
      <c r="M1" s="324" t="s">
        <v>62</v>
      </c>
      <c r="N1" s="325"/>
      <c r="O1" s="326"/>
    </row>
    <row r="2" spans="1:15" ht="21" thickBot="1">
      <c r="A2" s="310" t="s">
        <v>163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3.5" thickBot="1">
      <c r="A3" s="111" t="s">
        <v>48</v>
      </c>
      <c r="B3" s="327" t="s">
        <v>149</v>
      </c>
      <c r="C3" s="328"/>
      <c r="D3" s="328"/>
      <c r="E3" s="328"/>
      <c r="F3" s="328"/>
      <c r="G3" s="328"/>
      <c r="H3" s="329"/>
      <c r="I3" s="330" t="s">
        <v>164</v>
      </c>
      <c r="J3" s="328"/>
      <c r="K3" s="328"/>
      <c r="L3" s="328"/>
      <c r="M3" s="328"/>
      <c r="N3" s="328"/>
      <c r="O3" s="329"/>
    </row>
    <row r="4" spans="1:15" ht="22.5">
      <c r="A4" s="112" t="s">
        <v>65</v>
      </c>
      <c r="B4" s="331" t="s">
        <v>10</v>
      </c>
      <c r="C4" s="333" t="s">
        <v>50</v>
      </c>
      <c r="D4" s="333" t="s">
        <v>8</v>
      </c>
      <c r="E4" s="333" t="s">
        <v>15</v>
      </c>
      <c r="F4" s="346" t="s">
        <v>51</v>
      </c>
      <c r="G4" s="333" t="s">
        <v>11</v>
      </c>
      <c r="H4" s="336" t="s">
        <v>52</v>
      </c>
      <c r="I4" s="348" t="s">
        <v>10</v>
      </c>
      <c r="J4" s="333" t="s">
        <v>50</v>
      </c>
      <c r="K4" s="333" t="s">
        <v>8</v>
      </c>
      <c r="L4" s="333" t="s">
        <v>15</v>
      </c>
      <c r="M4" s="346" t="s">
        <v>51</v>
      </c>
      <c r="N4" s="333" t="s">
        <v>11</v>
      </c>
      <c r="O4" s="336" t="s">
        <v>52</v>
      </c>
    </row>
    <row r="5" spans="1:15" ht="66.75" customHeight="1" thickBot="1">
      <c r="A5" s="113" t="s">
        <v>66</v>
      </c>
      <c r="B5" s="332"/>
      <c r="C5" s="334"/>
      <c r="D5" s="335"/>
      <c r="E5" s="334"/>
      <c r="F5" s="347"/>
      <c r="G5" s="334"/>
      <c r="H5" s="337"/>
      <c r="I5" s="349"/>
      <c r="J5" s="334"/>
      <c r="K5" s="335"/>
      <c r="L5" s="334"/>
      <c r="M5" s="347"/>
      <c r="N5" s="334"/>
      <c r="O5" s="338"/>
    </row>
    <row r="6" spans="1:15" s="222" customFormat="1" ht="48.75" customHeight="1" thickBot="1">
      <c r="A6" s="132" t="s">
        <v>74</v>
      </c>
      <c r="B6" s="216"/>
      <c r="C6" s="217"/>
      <c r="D6" s="218"/>
      <c r="E6" s="217">
        <f>'JLP(R)FP-Ril'!C13</f>
        <v>15000</v>
      </c>
      <c r="F6" s="217"/>
      <c r="G6" s="219"/>
      <c r="H6" s="220"/>
      <c r="I6" s="216"/>
      <c r="J6" s="217"/>
      <c r="K6" s="217"/>
      <c r="L6" s="217">
        <f>'JLP(R)FP-Ril'!D13</f>
        <v>15000</v>
      </c>
      <c r="M6" s="217"/>
      <c r="N6" s="219"/>
      <c r="O6" s="221"/>
    </row>
    <row r="7" spans="1:15" s="222" customFormat="1" ht="48.75" customHeight="1" thickBot="1">
      <c r="A7" s="223" t="s">
        <v>129</v>
      </c>
      <c r="B7" s="217"/>
      <c r="C7" s="217"/>
      <c r="D7" s="224"/>
      <c r="E7" s="217">
        <f>'JLP(R)FP-Ril'!C9</f>
        <v>3777700</v>
      </c>
      <c r="F7" s="217"/>
      <c r="G7" s="219"/>
      <c r="H7" s="220"/>
      <c r="I7" s="216"/>
      <c r="J7" s="217"/>
      <c r="K7" s="217"/>
      <c r="L7" s="217">
        <f>'JLP(R)FP-Ril'!D9</f>
        <v>3781700</v>
      </c>
      <c r="M7" s="217"/>
      <c r="N7" s="219"/>
      <c r="O7" s="221"/>
    </row>
    <row r="8" spans="1:15" ht="41.25" customHeight="1" thickBot="1">
      <c r="A8" s="223" t="s">
        <v>67</v>
      </c>
      <c r="B8" s="116"/>
      <c r="C8" s="116"/>
      <c r="D8" s="225"/>
      <c r="E8" s="116"/>
      <c r="F8" s="116"/>
      <c r="G8" s="117"/>
      <c r="H8" s="118"/>
      <c r="I8" s="115"/>
      <c r="J8" s="116"/>
      <c r="K8" s="116"/>
      <c r="L8" s="116"/>
      <c r="M8" s="116"/>
      <c r="N8" s="117"/>
      <c r="O8" s="119"/>
    </row>
    <row r="9" spans="1:15" ht="46.5" customHeight="1">
      <c r="A9" s="114" t="s">
        <v>68</v>
      </c>
      <c r="B9" s="115"/>
      <c r="C9" s="116"/>
      <c r="D9" s="116">
        <f>'JLP(R)FP-Ril'!C11+'JLP(R)FP-Ril'!C10</f>
        <v>238300</v>
      </c>
      <c r="E9" s="116"/>
      <c r="F9" s="116"/>
      <c r="G9" s="117"/>
      <c r="H9" s="118"/>
      <c r="I9" s="115"/>
      <c r="J9" s="116"/>
      <c r="K9" s="116">
        <f>'JLP(R)FP-Ril'!D11+'JLP(R)FP-Ril'!D10</f>
        <v>223900</v>
      </c>
      <c r="L9" s="116"/>
      <c r="M9" s="116"/>
      <c r="N9" s="117"/>
      <c r="O9" s="120"/>
    </row>
    <row r="10" spans="1:15" ht="52.5" customHeight="1">
      <c r="A10" s="133" t="s">
        <v>75</v>
      </c>
      <c r="B10" s="115"/>
      <c r="C10" s="116"/>
      <c r="D10" s="116"/>
      <c r="E10" s="116"/>
      <c r="F10" s="116">
        <f>'JLP(R)FP-Ril'!C12</f>
        <v>10000</v>
      </c>
      <c r="G10" s="117"/>
      <c r="H10" s="118"/>
      <c r="I10" s="115"/>
      <c r="J10" s="116"/>
      <c r="K10" s="116"/>
      <c r="L10" s="116"/>
      <c r="M10" s="116">
        <f>'JLP(R)FP-Ril'!D12</f>
        <v>10000</v>
      </c>
      <c r="N10" s="117"/>
      <c r="O10" s="118"/>
    </row>
    <row r="11" spans="1:15" ht="38.25" customHeight="1">
      <c r="A11" s="121" t="s">
        <v>69</v>
      </c>
      <c r="B11" s="115">
        <f>'JLP(R)FP-Ril'!C8</f>
        <v>337400</v>
      </c>
      <c r="C11" s="116"/>
      <c r="D11" s="116"/>
      <c r="E11" s="116"/>
      <c r="F11" s="116"/>
      <c r="G11" s="117"/>
      <c r="H11" s="118"/>
      <c r="I11" s="115">
        <f>'JLP(R)FP-Ril'!D8</f>
        <v>347400</v>
      </c>
      <c r="J11" s="116"/>
      <c r="K11" s="116"/>
      <c r="L11" s="116"/>
      <c r="M11" s="116"/>
      <c r="N11" s="117"/>
      <c r="O11" s="118"/>
    </row>
    <row r="12" spans="1:15" ht="23.25" customHeight="1">
      <c r="A12" s="122" t="s">
        <v>58</v>
      </c>
      <c r="B12" s="239">
        <f aca="true" t="shared" si="0" ref="B12:N12">SUM(B6:B11)</f>
        <v>337400</v>
      </c>
      <c r="C12" s="240">
        <f t="shared" si="0"/>
        <v>0</v>
      </c>
      <c r="D12" s="240">
        <f t="shared" si="0"/>
        <v>238300</v>
      </c>
      <c r="E12" s="240">
        <f t="shared" si="0"/>
        <v>3792700</v>
      </c>
      <c r="F12" s="240">
        <f t="shared" si="0"/>
        <v>10000</v>
      </c>
      <c r="G12" s="240">
        <f t="shared" si="0"/>
        <v>0</v>
      </c>
      <c r="H12" s="241">
        <f t="shared" si="0"/>
        <v>0</v>
      </c>
      <c r="I12" s="239">
        <f t="shared" si="0"/>
        <v>347400</v>
      </c>
      <c r="J12" s="240">
        <f t="shared" si="0"/>
        <v>0</v>
      </c>
      <c r="K12" s="240">
        <f t="shared" si="0"/>
        <v>223900</v>
      </c>
      <c r="L12" s="240">
        <f t="shared" si="0"/>
        <v>3796700</v>
      </c>
      <c r="M12" s="240">
        <f t="shared" si="0"/>
        <v>10000</v>
      </c>
      <c r="N12" s="240">
        <f t="shared" si="0"/>
        <v>0</v>
      </c>
      <c r="O12" s="242"/>
    </row>
    <row r="13" spans="1:15" ht="52.5" customHeight="1" thickBot="1">
      <c r="A13" s="238" t="s">
        <v>165</v>
      </c>
      <c r="B13" s="339">
        <f>SUM(B12:H12)</f>
        <v>4378400</v>
      </c>
      <c r="C13" s="340"/>
      <c r="D13" s="340"/>
      <c r="E13" s="340"/>
      <c r="F13" s="340"/>
      <c r="G13" s="340"/>
      <c r="H13" s="341"/>
      <c r="I13" s="339">
        <f>SUM(I12:O12)</f>
        <v>4378000</v>
      </c>
      <c r="J13" s="339"/>
      <c r="K13" s="339"/>
      <c r="L13" s="339"/>
      <c r="M13" s="339"/>
      <c r="N13" s="339"/>
      <c r="O13" s="342"/>
    </row>
    <row r="14" spans="1:15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12.75">
      <c r="A15" s="105" t="s">
        <v>59</v>
      </c>
      <c r="B15" s="106"/>
      <c r="C15" s="106"/>
      <c r="D15" s="106"/>
      <c r="E15" s="106"/>
      <c r="F15" s="106"/>
      <c r="G15" s="106"/>
      <c r="H15" s="106"/>
      <c r="I15" s="104"/>
      <c r="J15" s="104"/>
      <c r="K15" s="104"/>
      <c r="L15" s="104"/>
      <c r="M15" s="104"/>
      <c r="N15" s="104"/>
      <c r="O15" s="104"/>
    </row>
    <row r="16" spans="1:15" ht="12.75">
      <c r="A16" s="107" t="s">
        <v>166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2.75">
      <c r="A17" s="343" t="s">
        <v>63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</row>
    <row r="18" spans="1:15" ht="12.75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</row>
    <row r="19" spans="1:15" ht="12.75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.75">
      <c r="A20" s="50" t="s">
        <v>12</v>
      </c>
      <c r="B20" s="51"/>
      <c r="C20" s="52"/>
      <c r="E20" s="53" t="s">
        <v>13</v>
      </c>
      <c r="F20" s="52"/>
      <c r="G20" s="53"/>
      <c r="H20" s="53" t="s">
        <v>14</v>
      </c>
      <c r="I20" s="53"/>
      <c r="J20" s="52"/>
      <c r="K20" s="291" t="s">
        <v>80</v>
      </c>
      <c r="L20" s="291"/>
      <c r="M20" s="291"/>
      <c r="N20" s="52"/>
      <c r="O20" s="108"/>
    </row>
    <row r="21" spans="1:15" ht="12.75">
      <c r="A21" s="97"/>
      <c r="B21" s="51"/>
      <c r="C21" s="52"/>
      <c r="D21" s="345" t="s">
        <v>175</v>
      </c>
      <c r="E21" s="345"/>
      <c r="F21" s="345"/>
      <c r="G21" s="52"/>
      <c r="H21" s="52"/>
      <c r="I21" s="52"/>
      <c r="J21" s="52"/>
      <c r="K21" s="309"/>
      <c r="L21" s="309"/>
      <c r="M21" s="309"/>
      <c r="N21" s="52"/>
      <c r="O21" s="108"/>
    </row>
    <row r="22" spans="1:13" ht="12.75">
      <c r="A22" s="99" t="s">
        <v>32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322"/>
      <c r="L22" s="322"/>
      <c r="M22" s="322"/>
    </row>
    <row r="23" spans="11:13" ht="12.75">
      <c r="K23" s="323" t="s">
        <v>79</v>
      </c>
      <c r="L23" s="323"/>
      <c r="M23" s="323"/>
    </row>
  </sheetData>
  <sheetProtection/>
  <mergeCells count="26">
    <mergeCell ref="J4:J5"/>
    <mergeCell ref="E4:E5"/>
    <mergeCell ref="F4:F5"/>
    <mergeCell ref="G4:G5"/>
    <mergeCell ref="N4:N5"/>
    <mergeCell ref="I4:I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3">
      <selection activeCell="D10" sqref="D10"/>
    </sheetView>
  </sheetViews>
  <sheetFormatPr defaultColWidth="20.7109375" defaultRowHeight="25.5" customHeight="1"/>
  <cols>
    <col min="1" max="1" width="20.7109375" style="14" customWidth="1"/>
    <col min="2" max="2" width="22.57421875" style="15" customWidth="1"/>
    <col min="3" max="3" width="20.7109375" style="6" customWidth="1"/>
    <col min="4" max="4" width="20.7109375" style="8" customWidth="1"/>
    <col min="5" max="16384" width="20.7109375" style="6" customWidth="1"/>
  </cols>
  <sheetData>
    <row r="1" spans="1:12" ht="25.5" customHeight="1" thickBot="1">
      <c r="A1" s="275" t="s">
        <v>70</v>
      </c>
      <c r="B1" s="276"/>
      <c r="C1" s="276"/>
      <c r="D1" s="277"/>
      <c r="I1" s="278" t="s">
        <v>16</v>
      </c>
      <c r="J1" s="280"/>
      <c r="L1" s="7"/>
    </row>
    <row r="2" spans="1:12" ht="25.5" customHeight="1">
      <c r="A2" s="301" t="s">
        <v>150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7"/>
    </row>
    <row r="3" spans="1:11" ht="25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25.5" customHeight="1">
      <c r="A4" s="18" t="s">
        <v>70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0:11" ht="25.5" customHeight="1">
      <c r="J5" s="16"/>
      <c r="K5" s="16"/>
    </row>
    <row r="6" spans="1:12" s="8" customFormat="1" ht="25.5" customHeight="1" thickBot="1">
      <c r="A6" s="60" t="s">
        <v>20</v>
      </c>
      <c r="B6" s="53"/>
      <c r="C6" s="56"/>
      <c r="D6" s="53" t="s">
        <v>71</v>
      </c>
      <c r="E6" s="61"/>
      <c r="F6" s="61"/>
      <c r="G6" s="61"/>
      <c r="H6" s="56"/>
      <c r="I6" s="56"/>
      <c r="J6" s="62"/>
      <c r="K6" s="62" t="s">
        <v>9</v>
      </c>
      <c r="L6" s="149"/>
    </row>
    <row r="7" spans="1:12" ht="86.25" customHeight="1">
      <c r="A7" s="142" t="s">
        <v>21</v>
      </c>
      <c r="B7" s="143" t="s">
        <v>0</v>
      </c>
      <c r="C7" s="144" t="s">
        <v>146</v>
      </c>
      <c r="D7" s="144" t="s">
        <v>132</v>
      </c>
      <c r="E7" s="144" t="s">
        <v>33</v>
      </c>
      <c r="F7" s="144" t="s">
        <v>8</v>
      </c>
      <c r="G7" s="144" t="s">
        <v>50</v>
      </c>
      <c r="H7" s="144" t="s">
        <v>15</v>
      </c>
      <c r="I7" s="144" t="s">
        <v>1</v>
      </c>
      <c r="J7" s="144" t="s">
        <v>11</v>
      </c>
      <c r="K7" s="144" t="s">
        <v>30</v>
      </c>
      <c r="L7" s="12"/>
    </row>
    <row r="8" spans="1:11" ht="25.5" customHeight="1" thickBot="1">
      <c r="A8" s="27">
        <v>31</v>
      </c>
      <c r="B8" s="27" t="s">
        <v>7</v>
      </c>
      <c r="C8" s="28">
        <f aca="true" t="shared" si="0" ref="C8:C16">SUM(D8:K8)</f>
        <v>3409700</v>
      </c>
      <c r="D8" s="28">
        <f>SUM(D9:D11)</f>
        <v>3409700</v>
      </c>
      <c r="E8" s="28">
        <f>SUM(E9:E11)</f>
        <v>0</v>
      </c>
      <c r="F8" s="28">
        <f>SUM(F9:F11)</f>
        <v>0</v>
      </c>
      <c r="G8" s="28">
        <f>SUM(G9:G11)</f>
        <v>0</v>
      </c>
      <c r="H8" s="28">
        <v>0</v>
      </c>
      <c r="I8" s="28">
        <f>SUM(I9:I10)</f>
        <v>0</v>
      </c>
      <c r="J8" s="28">
        <f>SUM(J9:J10)</f>
        <v>0</v>
      </c>
      <c r="K8" s="28">
        <f>SUM(K9:K10)</f>
        <v>0</v>
      </c>
    </row>
    <row r="9" spans="1:11" ht="25.5" customHeight="1">
      <c r="A9" s="29">
        <v>311</v>
      </c>
      <c r="B9" s="29" t="s">
        <v>26</v>
      </c>
      <c r="C9" s="30">
        <f t="shared" si="0"/>
        <v>2817993</v>
      </c>
      <c r="D9" s="30">
        <f>'JLP(R)FP-Ril 4.razina '!L35</f>
        <v>2817993</v>
      </c>
      <c r="E9" s="30">
        <f>'JLP(R)FP-Ril 4.razina '!M35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25.5" customHeight="1">
      <c r="A10" s="31">
        <v>312</v>
      </c>
      <c r="B10" s="31" t="s">
        <v>24</v>
      </c>
      <c r="C10" s="30">
        <f t="shared" si="0"/>
        <v>100000</v>
      </c>
      <c r="D10" s="32">
        <f>'JLP(R)FP-Ril 4.razina '!L37</f>
        <v>100000</v>
      </c>
      <c r="E10" s="32">
        <f>'JLP(R)FP-Ril 4.razina '!M37</f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ht="25.5" customHeight="1">
      <c r="A11" s="66">
        <v>313</v>
      </c>
      <c r="B11" s="66" t="s">
        <v>34</v>
      </c>
      <c r="C11" s="30">
        <f t="shared" si="0"/>
        <v>491707</v>
      </c>
      <c r="D11" s="67">
        <f>'JLP(R)FP-Ril 4.razina '!L39</f>
        <v>491707</v>
      </c>
      <c r="E11" s="67">
        <f>'JLP(R)FP-Ril 4.razina '!M39</f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2" ht="25.5" customHeight="1" thickBot="1">
      <c r="A12" s="27">
        <v>32</v>
      </c>
      <c r="B12" s="27" t="s">
        <v>25</v>
      </c>
      <c r="C12" s="28">
        <f t="shared" si="0"/>
        <v>785800</v>
      </c>
      <c r="D12" s="28">
        <f aca="true" t="shared" si="1" ref="D12:K12">SUM(D13:D17)</f>
        <v>370000</v>
      </c>
      <c r="E12" s="28">
        <f t="shared" si="1"/>
        <v>294400</v>
      </c>
      <c r="F12" s="28">
        <f t="shared" si="1"/>
        <v>111400</v>
      </c>
      <c r="G12" s="28">
        <f t="shared" si="1"/>
        <v>0</v>
      </c>
      <c r="H12" s="28">
        <f t="shared" si="1"/>
        <v>10000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12"/>
    </row>
    <row r="13" spans="1:11" ht="25.5" customHeight="1">
      <c r="A13" s="29">
        <v>321</v>
      </c>
      <c r="B13" s="44" t="s">
        <v>76</v>
      </c>
      <c r="C13" s="30">
        <f t="shared" si="0"/>
        <v>400000</v>
      </c>
      <c r="D13" s="33">
        <f>'JLP(R)FP-Ril 4.razina '!L45</f>
        <v>300000</v>
      </c>
      <c r="E13" s="30">
        <f>'JLP(R)FP-Ril 4.razina '!M43</f>
        <v>80000</v>
      </c>
      <c r="F13" s="30">
        <v>10000</v>
      </c>
      <c r="G13" s="30">
        <v>0</v>
      </c>
      <c r="H13" s="30">
        <v>10000</v>
      </c>
      <c r="I13" s="30">
        <v>0</v>
      </c>
      <c r="J13" s="30">
        <v>0</v>
      </c>
      <c r="K13" s="30">
        <v>0</v>
      </c>
    </row>
    <row r="14" spans="1:11" ht="25.5" customHeight="1">
      <c r="A14" s="31">
        <v>322</v>
      </c>
      <c r="B14" s="45" t="s">
        <v>3</v>
      </c>
      <c r="C14" s="30">
        <f t="shared" si="0"/>
        <v>66000</v>
      </c>
      <c r="D14" s="34"/>
      <c r="E14" s="32">
        <f>'JLP(R)FP-Ril 4.razina '!M48</f>
        <v>47000</v>
      </c>
      <c r="F14" s="32">
        <v>19000</v>
      </c>
      <c r="G14" s="32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ht="25.5" customHeight="1">
      <c r="A15" s="31">
        <v>323</v>
      </c>
      <c r="B15" s="31" t="s">
        <v>4</v>
      </c>
      <c r="C15" s="32">
        <f t="shared" si="0"/>
        <v>217800</v>
      </c>
      <c r="D15" s="34">
        <v>50000</v>
      </c>
      <c r="E15" s="32">
        <f>'JLP(R)FP-Ril 4.razina '!M55</f>
        <v>120400</v>
      </c>
      <c r="F15" s="32">
        <v>47400</v>
      </c>
      <c r="G15" s="67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25.5" customHeight="1">
      <c r="A16" s="31">
        <v>324</v>
      </c>
      <c r="B16" s="31" t="s">
        <v>35</v>
      </c>
      <c r="C16" s="30">
        <f t="shared" si="0"/>
        <v>15000</v>
      </c>
      <c r="D16" s="34"/>
      <c r="E16" s="32">
        <f>'JLP(R)FP-Ril 4.razina '!M65</f>
        <v>10000</v>
      </c>
      <c r="F16" s="32">
        <v>5000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25.5" customHeight="1">
      <c r="A17" s="31">
        <v>329</v>
      </c>
      <c r="B17" s="45" t="s">
        <v>2</v>
      </c>
      <c r="C17" s="32">
        <f>SUM(D17:F17)</f>
        <v>87000</v>
      </c>
      <c r="D17" s="34">
        <v>20000</v>
      </c>
      <c r="E17" s="32">
        <f>'JLP(R)FP-Ril 4.razina '!M67</f>
        <v>37000</v>
      </c>
      <c r="F17" s="32">
        <v>30000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25.5" customHeight="1" thickBot="1">
      <c r="A18" s="27">
        <v>34</v>
      </c>
      <c r="B18" s="27" t="s">
        <v>5</v>
      </c>
      <c r="C18" s="28">
        <f aca="true" t="shared" si="2" ref="C18:C23">SUM(D18:K18)</f>
        <v>6000</v>
      </c>
      <c r="D18" s="28">
        <f aca="true" t="shared" si="3" ref="D18:K18">D19</f>
        <v>0</v>
      </c>
      <c r="E18" s="28">
        <f t="shared" si="3"/>
        <v>6000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</row>
    <row r="19" spans="1:12" ht="25.5" customHeight="1">
      <c r="A19" s="29">
        <v>343</v>
      </c>
      <c r="B19" s="29" t="s">
        <v>6</v>
      </c>
      <c r="C19" s="30">
        <f t="shared" si="2"/>
        <v>6000</v>
      </c>
      <c r="D19" s="33"/>
      <c r="E19" s="30">
        <f>'JLP(R)FP-Ril 4.razina '!M74</f>
        <v>6000</v>
      </c>
      <c r="F19" s="30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13"/>
    </row>
    <row r="20" spans="1:11" ht="42" customHeight="1" thickBot="1">
      <c r="A20" s="27">
        <v>42</v>
      </c>
      <c r="B20" s="47" t="s">
        <v>27</v>
      </c>
      <c r="C20" s="77">
        <f t="shared" si="2"/>
        <v>176900</v>
      </c>
      <c r="D20" s="28">
        <f aca="true" t="shared" si="4" ref="D20:K20">SUM(D21:D22)</f>
        <v>0</v>
      </c>
      <c r="E20" s="28">
        <f>SUM(E21:E23)</f>
        <v>37000</v>
      </c>
      <c r="F20" s="28">
        <f>SUM(F21:F23)</f>
        <v>124900</v>
      </c>
      <c r="G20" s="28">
        <f>SUM(G21:G23)</f>
        <v>0</v>
      </c>
      <c r="H20" s="28">
        <f t="shared" si="4"/>
        <v>0</v>
      </c>
      <c r="I20" s="28">
        <f t="shared" si="4"/>
        <v>15000</v>
      </c>
      <c r="J20" s="28">
        <f t="shared" si="4"/>
        <v>0</v>
      </c>
      <c r="K20" s="28">
        <f t="shared" si="4"/>
        <v>0</v>
      </c>
    </row>
    <row r="21" spans="1:11" ht="25.5" customHeight="1">
      <c r="A21" s="69">
        <v>422</v>
      </c>
      <c r="B21" s="70" t="s">
        <v>28</v>
      </c>
      <c r="C21" s="30">
        <f t="shared" si="2"/>
        <v>156900</v>
      </c>
      <c r="D21" s="71"/>
      <c r="E21" s="71">
        <f>'JLP(R)FP-Ril 4.razina '!M79</f>
        <v>22000</v>
      </c>
      <c r="F21" s="71">
        <v>119900</v>
      </c>
      <c r="G21" s="67">
        <v>0</v>
      </c>
      <c r="H21" s="71">
        <v>0</v>
      </c>
      <c r="I21" s="71">
        <v>15000</v>
      </c>
      <c r="J21" s="30">
        <v>0</v>
      </c>
      <c r="K21" s="30">
        <v>0</v>
      </c>
    </row>
    <row r="22" spans="1:11" ht="25.5" customHeight="1">
      <c r="A22" s="31">
        <v>424</v>
      </c>
      <c r="B22" s="46" t="s">
        <v>29</v>
      </c>
      <c r="C22" s="30">
        <f t="shared" si="2"/>
        <v>8000</v>
      </c>
      <c r="D22" s="32"/>
      <c r="E22" s="32">
        <f>'JLP(R)FP-Ril 4.razina '!M85</f>
        <v>5000</v>
      </c>
      <c r="F22" s="32">
        <v>3000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ht="25.5" customHeight="1">
      <c r="A23" s="31">
        <v>426</v>
      </c>
      <c r="B23" s="46" t="s">
        <v>36</v>
      </c>
      <c r="C23" s="30">
        <f t="shared" si="2"/>
        <v>12000</v>
      </c>
      <c r="D23" s="32"/>
      <c r="E23" s="32">
        <f>'JLP(R)FP-Ril 4.razina '!M87</f>
        <v>10000</v>
      </c>
      <c r="F23" s="32">
        <v>2000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ht="25.5" customHeight="1">
      <c r="A24" s="138"/>
      <c r="B24" s="139" t="s">
        <v>31</v>
      </c>
      <c r="C24" s="140">
        <f>C20+C18+C12+C8</f>
        <v>4378400</v>
      </c>
      <c r="D24" s="141">
        <f>D8+D12+D18+D20</f>
        <v>3779700</v>
      </c>
      <c r="E24" s="141">
        <f>E20+E18+E12+E8</f>
        <v>337400</v>
      </c>
      <c r="F24" s="141">
        <f>F20+F18+F12+F8</f>
        <v>236300</v>
      </c>
      <c r="G24" s="141">
        <f>G20+G18+G12+G8</f>
        <v>0</v>
      </c>
      <c r="H24" s="141">
        <f>H8+H12+H18+H20</f>
        <v>10000</v>
      </c>
      <c r="I24" s="141">
        <f>I8+I12+I18+I20</f>
        <v>15000</v>
      </c>
      <c r="J24" s="141">
        <f>J8+J12+J18+J20</f>
        <v>0</v>
      </c>
      <c r="K24" s="141">
        <f>K8+K12+K18+K20</f>
        <v>0</v>
      </c>
    </row>
    <row r="25" spans="1:11" ht="25.5" customHeight="1">
      <c r="A25" s="123"/>
      <c r="B25" s="124"/>
      <c r="C25" s="125"/>
      <c r="D25" s="126"/>
      <c r="E25" s="126"/>
      <c r="F25" s="126"/>
      <c r="G25" s="126"/>
      <c r="H25" s="126"/>
      <c r="I25" s="126"/>
      <c r="J25" s="126"/>
      <c r="K25" s="126"/>
    </row>
    <row r="26" spans="1:12" ht="25.5" customHeight="1">
      <c r="A26" s="50" t="s">
        <v>12</v>
      </c>
      <c r="B26" s="51"/>
      <c r="C26" s="52"/>
      <c r="D26" s="53"/>
      <c r="E26" s="54"/>
      <c r="F26" s="52"/>
      <c r="G26" s="52"/>
      <c r="H26" s="53"/>
      <c r="I26" s="53"/>
      <c r="J26" s="53"/>
      <c r="K26" s="96"/>
      <c r="L26" s="1"/>
    </row>
    <row r="27" spans="1:12" ht="25.5" customHeight="1">
      <c r="A27" s="58"/>
      <c r="B27" s="55"/>
      <c r="C27" s="56"/>
      <c r="D27" s="54"/>
      <c r="E27" s="52"/>
      <c r="F27" s="52"/>
      <c r="G27" s="52"/>
      <c r="H27" s="52"/>
      <c r="I27" s="52"/>
      <c r="J27" s="293"/>
      <c r="K27" s="293"/>
      <c r="L27" s="1"/>
    </row>
    <row r="28" spans="1:12" ht="25.5" customHeight="1">
      <c r="A28" s="59" t="s">
        <v>32</v>
      </c>
      <c r="B28" s="56"/>
      <c r="C28" s="56"/>
      <c r="D28" s="52"/>
      <c r="E28" s="52"/>
      <c r="F28" s="52"/>
      <c r="G28" s="52"/>
      <c r="H28" s="52"/>
      <c r="I28" s="52"/>
      <c r="J28" s="309"/>
      <c r="K28" s="309"/>
      <c r="L28" s="1"/>
    </row>
    <row r="29" spans="1:17" ht="25.5" customHeight="1">
      <c r="A29" s="2"/>
      <c r="B29" s="3"/>
      <c r="C29" s="5"/>
      <c r="D29" s="4"/>
      <c r="E29" s="4"/>
      <c r="F29" s="5"/>
      <c r="G29" s="5"/>
      <c r="H29" s="5"/>
      <c r="I29" s="5"/>
      <c r="J29" s="296"/>
      <c r="K29" s="296"/>
      <c r="L29" s="1"/>
      <c r="P29" s="295"/>
      <c r="Q29" s="295"/>
    </row>
    <row r="30" spans="4:12" ht="25.5" customHeight="1">
      <c r="D30" s="148"/>
      <c r="E30" s="1"/>
      <c r="F30" s="1"/>
      <c r="G30" s="1"/>
      <c r="H30" s="1"/>
      <c r="I30" s="1"/>
      <c r="J30" s="1"/>
      <c r="K30" s="1"/>
      <c r="L30" s="1"/>
    </row>
  </sheetData>
  <sheetProtection/>
  <mergeCells count="7">
    <mergeCell ref="P29:Q29"/>
    <mergeCell ref="J27:K27"/>
    <mergeCell ref="J28:K28"/>
    <mergeCell ref="A1:D1"/>
    <mergeCell ref="A2:K2"/>
    <mergeCell ref="I1:J1"/>
    <mergeCell ref="J29:K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20.7109375" defaultRowHeight="19.5" customHeight="1"/>
  <cols>
    <col min="1" max="1" width="20.7109375" style="14" customWidth="1"/>
    <col min="2" max="2" width="23.8515625" style="15" customWidth="1"/>
    <col min="3" max="3" width="20.7109375" style="6" customWidth="1"/>
    <col min="4" max="4" width="20.7109375" style="8" customWidth="1"/>
    <col min="5" max="8" width="20.7109375" style="6" customWidth="1"/>
    <col min="9" max="9" width="15.421875" style="6" customWidth="1"/>
    <col min="10" max="10" width="13.421875" style="6" customWidth="1"/>
    <col min="11" max="11" width="13.28125" style="6" customWidth="1"/>
    <col min="12" max="16384" width="20.7109375" style="6" customWidth="1"/>
  </cols>
  <sheetData>
    <row r="1" spans="1:12" ht="19.5" customHeight="1" thickBot="1">
      <c r="A1" s="275" t="s">
        <v>70</v>
      </c>
      <c r="B1" s="276"/>
      <c r="C1" s="276"/>
      <c r="D1" s="277"/>
      <c r="I1" s="278" t="s">
        <v>16</v>
      </c>
      <c r="J1" s="280"/>
      <c r="L1" s="7"/>
    </row>
    <row r="2" spans="1:12" ht="19.5" customHeight="1">
      <c r="A2" s="301" t="s">
        <v>167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7"/>
    </row>
    <row r="3" spans="1:11" ht="19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19.5" customHeight="1">
      <c r="A4" s="18" t="s">
        <v>70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:11" ht="19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</row>
    <row r="6" spans="1:11" s="8" customFormat="1" ht="19.5" customHeight="1" thickBot="1">
      <c r="A6" s="60" t="s">
        <v>20</v>
      </c>
      <c r="B6" s="53"/>
      <c r="C6" s="56"/>
      <c r="D6" s="53" t="s">
        <v>71</v>
      </c>
      <c r="E6" s="61"/>
      <c r="F6" s="61"/>
      <c r="G6" s="61"/>
      <c r="H6" s="56"/>
      <c r="I6" s="56"/>
      <c r="J6" s="62"/>
      <c r="K6" s="62"/>
    </row>
    <row r="7" spans="1:11" ht="86.25" customHeight="1">
      <c r="A7" s="142" t="s">
        <v>21</v>
      </c>
      <c r="B7" s="143" t="s">
        <v>0</v>
      </c>
      <c r="C7" s="144" t="s">
        <v>154</v>
      </c>
      <c r="D7" s="144" t="s">
        <v>37</v>
      </c>
      <c r="E7" s="144" t="s">
        <v>33</v>
      </c>
      <c r="F7" s="144" t="s">
        <v>8</v>
      </c>
      <c r="G7" s="144" t="s">
        <v>50</v>
      </c>
      <c r="H7" s="144" t="s">
        <v>15</v>
      </c>
      <c r="I7" s="144" t="s">
        <v>1</v>
      </c>
      <c r="J7" s="144" t="s">
        <v>11</v>
      </c>
      <c r="K7" s="144" t="s">
        <v>30</v>
      </c>
    </row>
    <row r="8" spans="1:11" ht="19.5" customHeight="1" thickBot="1">
      <c r="A8" s="27">
        <v>31</v>
      </c>
      <c r="B8" s="27" t="s">
        <v>7</v>
      </c>
      <c r="C8" s="28">
        <f aca="true" t="shared" si="0" ref="C8:C16">SUM(D8:K8)</f>
        <v>3409700</v>
      </c>
      <c r="D8" s="28">
        <f>SUM(D9:D11)</f>
        <v>3409700</v>
      </c>
      <c r="E8" s="28">
        <f>SUM(E9:E11)</f>
        <v>0</v>
      </c>
      <c r="F8" s="28">
        <f>SUM(F9:F11)</f>
        <v>0</v>
      </c>
      <c r="G8" s="28">
        <f>SUM(G9:G11)</f>
        <v>0</v>
      </c>
      <c r="H8" s="28">
        <v>0</v>
      </c>
      <c r="I8" s="28">
        <f>SUM(I9:I10)</f>
        <v>0</v>
      </c>
      <c r="J8" s="28">
        <f>SUM(J9:J10)</f>
        <v>0</v>
      </c>
      <c r="K8" s="28">
        <f>SUM(K9:K10)</f>
        <v>0</v>
      </c>
    </row>
    <row r="9" spans="1:11" ht="19.5" customHeight="1">
      <c r="A9" s="29">
        <v>311</v>
      </c>
      <c r="B9" s="29" t="s">
        <v>26</v>
      </c>
      <c r="C9" s="30">
        <f t="shared" si="0"/>
        <v>2817993</v>
      </c>
      <c r="D9" s="30">
        <f>'JLP(R)FP-Ril 4.razina '!N35</f>
        <v>2817993</v>
      </c>
      <c r="E9" s="30">
        <f>'JLP(R)FP-Ril 4.razina '!O35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19.5" customHeight="1">
      <c r="A10" s="31">
        <v>312</v>
      </c>
      <c r="B10" s="31" t="s">
        <v>24</v>
      </c>
      <c r="C10" s="30">
        <f t="shared" si="0"/>
        <v>100000</v>
      </c>
      <c r="D10" s="32">
        <f>'JLP(R)FP-Ril 4.razina '!N37</f>
        <v>100000</v>
      </c>
      <c r="E10" s="32">
        <f>'JLP(R)FP-Ril 4.razina '!O37</f>
        <v>0</v>
      </c>
      <c r="F10" s="32">
        <v>0</v>
      </c>
      <c r="G10" s="32">
        <v>0</v>
      </c>
      <c r="H10" s="32">
        <v>0</v>
      </c>
      <c r="I10" s="32">
        <v>0</v>
      </c>
      <c r="J10" s="30">
        <v>0</v>
      </c>
      <c r="K10" s="30">
        <v>0</v>
      </c>
    </row>
    <row r="11" spans="1:11" ht="19.5" customHeight="1">
      <c r="A11" s="66">
        <v>313</v>
      </c>
      <c r="B11" s="66" t="s">
        <v>34</v>
      </c>
      <c r="C11" s="30">
        <f t="shared" si="0"/>
        <v>491707</v>
      </c>
      <c r="D11" s="67">
        <f>'JLP(R)FP-Ril 4.razina '!N39</f>
        <v>491707</v>
      </c>
      <c r="E11" s="67">
        <f>'JLP(R)FP-Ril 4.razina '!O39</f>
        <v>0</v>
      </c>
      <c r="F11" s="67">
        <v>0</v>
      </c>
      <c r="G11" s="67">
        <v>0</v>
      </c>
      <c r="H11" s="67">
        <v>0</v>
      </c>
      <c r="I11" s="67">
        <v>0</v>
      </c>
      <c r="J11" s="30">
        <v>0</v>
      </c>
      <c r="K11" s="30">
        <v>0</v>
      </c>
    </row>
    <row r="12" spans="1:11" ht="19.5" customHeight="1" thickBot="1">
      <c r="A12" s="27">
        <v>32</v>
      </c>
      <c r="B12" s="27" t="s">
        <v>25</v>
      </c>
      <c r="C12" s="28">
        <f t="shared" si="0"/>
        <v>785400</v>
      </c>
      <c r="D12" s="28">
        <f aca="true" t="shared" si="1" ref="D12:K12">SUM(D13:D17)</f>
        <v>372000</v>
      </c>
      <c r="E12" s="28">
        <f t="shared" si="1"/>
        <v>300400</v>
      </c>
      <c r="F12" s="28">
        <f t="shared" si="1"/>
        <v>103000</v>
      </c>
      <c r="G12" s="28">
        <f t="shared" si="1"/>
        <v>0</v>
      </c>
      <c r="H12" s="28">
        <f t="shared" si="1"/>
        <v>10000</v>
      </c>
      <c r="I12" s="28">
        <f t="shared" si="1"/>
        <v>0</v>
      </c>
      <c r="J12" s="28">
        <f t="shared" si="1"/>
        <v>0</v>
      </c>
      <c r="K12" s="28">
        <f t="shared" si="1"/>
        <v>0</v>
      </c>
    </row>
    <row r="13" spans="1:11" ht="29.25" customHeight="1">
      <c r="A13" s="29">
        <v>321</v>
      </c>
      <c r="B13" s="44" t="s">
        <v>76</v>
      </c>
      <c r="C13" s="30">
        <f t="shared" si="0"/>
        <v>400000</v>
      </c>
      <c r="D13" s="33">
        <f>'JLP(R)FP-Ril 4.razina '!N45</f>
        <v>300000</v>
      </c>
      <c r="E13" s="30">
        <f>'JLP(R)FP-Ril 4.razina '!O43</f>
        <v>80000</v>
      </c>
      <c r="F13" s="30">
        <v>10000</v>
      </c>
      <c r="G13" s="30">
        <v>0</v>
      </c>
      <c r="H13" s="30">
        <v>10000</v>
      </c>
      <c r="I13" s="30">
        <v>0</v>
      </c>
      <c r="J13" s="30">
        <v>0</v>
      </c>
      <c r="K13" s="30">
        <v>0</v>
      </c>
    </row>
    <row r="14" spans="1:11" ht="32.25" customHeight="1">
      <c r="A14" s="31">
        <v>322</v>
      </c>
      <c r="B14" s="45" t="s">
        <v>3</v>
      </c>
      <c r="C14" s="30">
        <f t="shared" si="0"/>
        <v>66000</v>
      </c>
      <c r="D14" s="34"/>
      <c r="E14" s="32">
        <f>'JLP(R)FP-Ril 4.razina '!O48</f>
        <v>50000</v>
      </c>
      <c r="F14" s="32">
        <v>16000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</row>
    <row r="15" spans="1:11" ht="19.5" customHeight="1">
      <c r="A15" s="31">
        <v>323</v>
      </c>
      <c r="B15" s="31" t="s">
        <v>4</v>
      </c>
      <c r="C15" s="32">
        <f t="shared" si="0"/>
        <v>217400</v>
      </c>
      <c r="D15" s="34">
        <v>50000</v>
      </c>
      <c r="E15" s="32">
        <f>'JLP(R)FP-Ril 4.razina '!O55</f>
        <v>122400</v>
      </c>
      <c r="F15" s="32">
        <v>45000</v>
      </c>
      <c r="G15" s="32">
        <v>0</v>
      </c>
      <c r="H15" s="32">
        <v>0</v>
      </c>
      <c r="I15" s="32">
        <v>0</v>
      </c>
      <c r="J15" s="30">
        <v>0</v>
      </c>
      <c r="K15" s="30">
        <v>0</v>
      </c>
    </row>
    <row r="16" spans="1:11" ht="19.5" customHeight="1">
      <c r="A16" s="31">
        <v>324</v>
      </c>
      <c r="B16" s="31" t="s">
        <v>35</v>
      </c>
      <c r="C16" s="30">
        <f t="shared" si="0"/>
        <v>15000</v>
      </c>
      <c r="D16" s="34"/>
      <c r="E16" s="32">
        <f>'JLP(R)FP-Ril 4.razina '!O65</f>
        <v>10000</v>
      </c>
      <c r="F16" s="32">
        <v>5000</v>
      </c>
      <c r="G16" s="32">
        <v>0</v>
      </c>
      <c r="H16" s="32">
        <v>0</v>
      </c>
      <c r="I16" s="32">
        <v>0</v>
      </c>
      <c r="J16" s="30">
        <v>0</v>
      </c>
      <c r="K16" s="30">
        <v>0</v>
      </c>
    </row>
    <row r="17" spans="1:11" ht="28.5" customHeight="1">
      <c r="A17" s="31">
        <v>329</v>
      </c>
      <c r="B17" s="45" t="s">
        <v>2</v>
      </c>
      <c r="C17" s="32">
        <f>SUM(D17:F17)</f>
        <v>87000</v>
      </c>
      <c r="D17" s="34">
        <v>22000</v>
      </c>
      <c r="E17" s="32">
        <f>'JLP(R)FP-Ril 4.razina '!O67</f>
        <v>38000</v>
      </c>
      <c r="F17" s="32">
        <v>27000</v>
      </c>
      <c r="G17" s="32">
        <v>0</v>
      </c>
      <c r="H17" s="32">
        <v>0</v>
      </c>
      <c r="I17" s="32">
        <v>0</v>
      </c>
      <c r="J17" s="30">
        <v>0</v>
      </c>
      <c r="K17" s="30">
        <v>0</v>
      </c>
    </row>
    <row r="18" spans="1:11" ht="19.5" customHeight="1" thickBot="1">
      <c r="A18" s="27">
        <v>34</v>
      </c>
      <c r="B18" s="27" t="s">
        <v>5</v>
      </c>
      <c r="C18" s="28">
        <f aca="true" t="shared" si="2" ref="C18:C23">SUM(D18:K18)</f>
        <v>6000</v>
      </c>
      <c r="D18" s="28">
        <f aca="true" t="shared" si="3" ref="D18:K18">D19</f>
        <v>0</v>
      </c>
      <c r="E18" s="28">
        <f t="shared" si="3"/>
        <v>6000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</row>
    <row r="19" spans="1:11" ht="19.5" customHeight="1">
      <c r="A19" s="29">
        <v>343</v>
      </c>
      <c r="B19" s="29" t="s">
        <v>6</v>
      </c>
      <c r="C19" s="30">
        <f t="shared" si="2"/>
        <v>6000</v>
      </c>
      <c r="D19" s="33"/>
      <c r="E19" s="30">
        <f>'JLP(R)FP-Ril 4.razina '!O74</f>
        <v>6000</v>
      </c>
      <c r="F19" s="30"/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ht="38.25" customHeight="1" thickBot="1">
      <c r="A20" s="27">
        <v>42</v>
      </c>
      <c r="B20" s="47" t="s">
        <v>27</v>
      </c>
      <c r="C20" s="77">
        <f t="shared" si="2"/>
        <v>176900</v>
      </c>
      <c r="D20" s="28">
        <f aca="true" t="shared" si="4" ref="D20:K20">SUM(D21:D22)</f>
        <v>0</v>
      </c>
      <c r="E20" s="28">
        <f>SUM(E21:E23)</f>
        <v>41000</v>
      </c>
      <c r="F20" s="28">
        <f>SUM(F21:F23)</f>
        <v>120900</v>
      </c>
      <c r="G20" s="28">
        <f>SUM(G21:G23)</f>
        <v>0</v>
      </c>
      <c r="H20" s="28">
        <f t="shared" si="4"/>
        <v>0</v>
      </c>
      <c r="I20" s="28">
        <f t="shared" si="4"/>
        <v>15000</v>
      </c>
      <c r="J20" s="28">
        <f t="shared" si="4"/>
        <v>0</v>
      </c>
      <c r="K20" s="28">
        <f t="shared" si="4"/>
        <v>0</v>
      </c>
    </row>
    <row r="21" spans="1:11" ht="19.5" customHeight="1">
      <c r="A21" s="69">
        <v>422</v>
      </c>
      <c r="B21" s="70" t="s">
        <v>28</v>
      </c>
      <c r="C21" s="30">
        <f t="shared" si="2"/>
        <v>156900</v>
      </c>
      <c r="D21" s="71"/>
      <c r="E21" s="71">
        <f>'JLP(R)FP-Ril 4.razina '!O79</f>
        <v>26000</v>
      </c>
      <c r="F21" s="71">
        <v>115900</v>
      </c>
      <c r="G21" s="71">
        <v>0</v>
      </c>
      <c r="H21" s="71">
        <v>0</v>
      </c>
      <c r="I21" s="71">
        <v>15000</v>
      </c>
      <c r="J21" s="30">
        <v>0</v>
      </c>
      <c r="K21" s="30">
        <v>0</v>
      </c>
    </row>
    <row r="22" spans="1:11" ht="19.5" customHeight="1">
      <c r="A22" s="31">
        <v>424</v>
      </c>
      <c r="B22" s="46" t="s">
        <v>29</v>
      </c>
      <c r="C22" s="30">
        <f t="shared" si="2"/>
        <v>8000</v>
      </c>
      <c r="D22" s="32"/>
      <c r="E22" s="32">
        <f>'JLP(R)FP-Ril 4.razina '!O85</f>
        <v>5000</v>
      </c>
      <c r="F22" s="32">
        <v>3000</v>
      </c>
      <c r="G22" s="32">
        <v>0</v>
      </c>
      <c r="H22" s="32">
        <v>0</v>
      </c>
      <c r="I22" s="32">
        <v>0</v>
      </c>
      <c r="J22" s="30">
        <v>0</v>
      </c>
      <c r="K22" s="30">
        <v>0</v>
      </c>
    </row>
    <row r="23" spans="1:11" ht="19.5" customHeight="1">
      <c r="A23" s="31">
        <v>426</v>
      </c>
      <c r="B23" s="46" t="s">
        <v>36</v>
      </c>
      <c r="C23" s="30">
        <f t="shared" si="2"/>
        <v>12000</v>
      </c>
      <c r="D23" s="32"/>
      <c r="E23" s="32">
        <f>'JLP(R)FP-Ril 4.razina '!O87</f>
        <v>10000</v>
      </c>
      <c r="F23" s="32">
        <v>2000</v>
      </c>
      <c r="G23" s="32">
        <v>0</v>
      </c>
      <c r="H23" s="32">
        <v>0</v>
      </c>
      <c r="I23" s="32">
        <v>0</v>
      </c>
      <c r="J23" s="30">
        <v>0</v>
      </c>
      <c r="K23" s="30">
        <v>0</v>
      </c>
    </row>
    <row r="24" spans="1:11" ht="19.5" customHeight="1">
      <c r="A24" s="138"/>
      <c r="B24" s="139" t="s">
        <v>31</v>
      </c>
      <c r="C24" s="140">
        <f>C20+C18+C12+C8</f>
        <v>4378000</v>
      </c>
      <c r="D24" s="141">
        <f>D8+D12+D18+D20</f>
        <v>3781700</v>
      </c>
      <c r="E24" s="141">
        <f>E20+E18+E12+E8</f>
        <v>347400</v>
      </c>
      <c r="F24" s="141">
        <f>F20+F18+F12+F8</f>
        <v>223900</v>
      </c>
      <c r="G24" s="141">
        <f>G20+G18+G12+G8</f>
        <v>0</v>
      </c>
      <c r="H24" s="141">
        <f>H8+H12+H18+H20</f>
        <v>10000</v>
      </c>
      <c r="I24" s="141">
        <f>I8+I12+I18+I20</f>
        <v>15000</v>
      </c>
      <c r="J24" s="141">
        <f>J8+J12+J18+J20</f>
        <v>0</v>
      </c>
      <c r="K24" s="141">
        <f>K8+K12+K18+K20</f>
        <v>0</v>
      </c>
    </row>
    <row r="25" spans="1:11" ht="19.5" customHeight="1">
      <c r="A25" s="123"/>
      <c r="B25" s="124"/>
      <c r="C25" s="125"/>
      <c r="D25" s="126"/>
      <c r="E25" s="126"/>
      <c r="F25" s="126"/>
      <c r="G25" s="126"/>
      <c r="H25" s="126"/>
      <c r="I25" s="126"/>
      <c r="J25" s="126"/>
      <c r="K25" s="126"/>
    </row>
    <row r="26" spans="1:12" ht="19.5" customHeight="1">
      <c r="A26" s="50" t="s">
        <v>12</v>
      </c>
      <c r="B26" s="51"/>
      <c r="C26" s="52"/>
      <c r="D26" s="53"/>
      <c r="E26" s="54"/>
      <c r="F26" s="52"/>
      <c r="G26" s="52"/>
      <c r="H26" s="53"/>
      <c r="I26" s="53"/>
      <c r="J26" s="53"/>
      <c r="K26" s="96"/>
      <c r="L26" s="1"/>
    </row>
    <row r="27" spans="1:12" ht="19.5" customHeight="1">
      <c r="A27" s="58"/>
      <c r="B27" s="55"/>
      <c r="C27" s="52"/>
      <c r="D27" s="54"/>
      <c r="E27" s="52"/>
      <c r="F27" s="52"/>
      <c r="G27" s="52"/>
      <c r="H27" s="52"/>
      <c r="I27" s="52"/>
      <c r="J27" s="293"/>
      <c r="K27" s="293"/>
      <c r="L27" s="1"/>
    </row>
    <row r="28" spans="1:12" ht="19.5" customHeight="1">
      <c r="A28" s="59" t="s">
        <v>32</v>
      </c>
      <c r="B28" s="56"/>
      <c r="C28" s="52"/>
      <c r="D28" s="52"/>
      <c r="E28" s="52"/>
      <c r="F28" s="52"/>
      <c r="G28" s="52"/>
      <c r="H28" s="52"/>
      <c r="I28" s="52"/>
      <c r="J28" s="309"/>
      <c r="K28" s="309"/>
      <c r="L28" s="1"/>
    </row>
    <row r="29" spans="1:17" ht="19.5" customHeight="1">
      <c r="A29" s="2"/>
      <c r="B29" s="3"/>
      <c r="C29" s="5"/>
      <c r="D29" s="4"/>
      <c r="E29" s="4"/>
      <c r="F29" s="5"/>
      <c r="G29" s="5"/>
      <c r="H29" s="5"/>
      <c r="I29" s="5"/>
      <c r="J29" s="296"/>
      <c r="K29" s="296"/>
      <c r="L29" s="1"/>
      <c r="P29" s="295"/>
      <c r="Q29" s="295"/>
    </row>
  </sheetData>
  <sheetProtection/>
  <mergeCells count="7">
    <mergeCell ref="J28:K28"/>
    <mergeCell ref="A1:D1"/>
    <mergeCell ref="A2:K2"/>
    <mergeCell ref="J29:K29"/>
    <mergeCell ref="P29:Q29"/>
    <mergeCell ref="I1:J1"/>
    <mergeCell ref="J27:K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B20" sqref="B20:G20"/>
    </sheetView>
  </sheetViews>
  <sheetFormatPr defaultColWidth="9.140625" defaultRowHeight="12.75"/>
  <cols>
    <col min="8" max="8" width="14.140625" style="0" customWidth="1"/>
    <col min="9" max="9" width="17.00390625" style="0" customWidth="1"/>
    <col min="10" max="10" width="21.140625" style="0" customWidth="1"/>
  </cols>
  <sheetData>
    <row r="2" spans="2:10" ht="12.75">
      <c r="B2" s="350" t="s">
        <v>168</v>
      </c>
      <c r="C2" s="350"/>
      <c r="D2" s="350"/>
      <c r="E2" s="350"/>
      <c r="F2" s="350"/>
      <c r="G2" s="350"/>
      <c r="H2" s="350"/>
      <c r="I2" s="350"/>
      <c r="J2" s="350"/>
    </row>
    <row r="3" spans="2:10" ht="12.75">
      <c r="B3" s="350"/>
      <c r="C3" s="350"/>
      <c r="D3" s="350"/>
      <c r="E3" s="350"/>
      <c r="F3" s="350"/>
      <c r="G3" s="350"/>
      <c r="H3" s="350"/>
      <c r="I3" s="350"/>
      <c r="J3" s="350"/>
    </row>
    <row r="4" spans="2:10" ht="12.75">
      <c r="B4" s="350"/>
      <c r="C4" s="350"/>
      <c r="D4" s="350"/>
      <c r="E4" s="350"/>
      <c r="F4" s="350"/>
      <c r="G4" s="350"/>
      <c r="H4" s="350"/>
      <c r="I4" s="350"/>
      <c r="J4" s="350"/>
    </row>
    <row r="5" spans="5:8" ht="18">
      <c r="E5" s="351" t="s">
        <v>117</v>
      </c>
      <c r="F5" s="351"/>
      <c r="G5" s="351"/>
      <c r="H5" s="351"/>
    </row>
    <row r="9" spans="2:10" ht="25.5">
      <c r="B9" s="352"/>
      <c r="C9" s="352"/>
      <c r="D9" s="352"/>
      <c r="E9" s="352"/>
      <c r="F9" s="352"/>
      <c r="G9" s="352"/>
      <c r="H9" s="212" t="s">
        <v>169</v>
      </c>
      <c r="I9" s="212" t="s">
        <v>151</v>
      </c>
      <c r="J9" s="212" t="s">
        <v>170</v>
      </c>
    </row>
    <row r="10" spans="2:10" ht="12.75">
      <c r="B10" s="353" t="s">
        <v>118</v>
      </c>
      <c r="C10" s="353"/>
      <c r="D10" s="353"/>
      <c r="E10" s="353"/>
      <c r="F10" s="353"/>
      <c r="G10" s="353"/>
      <c r="H10" s="213">
        <f>SUM(H11:H12)</f>
        <v>4194750</v>
      </c>
      <c r="I10" s="213">
        <f>SUM(I11:I12)</f>
        <v>4378400</v>
      </c>
      <c r="J10" s="213">
        <f>SUM(J11:J12)</f>
        <v>4378000</v>
      </c>
    </row>
    <row r="11" spans="1:10" ht="12.75">
      <c r="A11">
        <v>6</v>
      </c>
      <c r="B11" s="354" t="s">
        <v>119</v>
      </c>
      <c r="C11" s="354"/>
      <c r="D11" s="354"/>
      <c r="E11" s="354"/>
      <c r="F11" s="354"/>
      <c r="G11" s="354"/>
      <c r="H11" s="214">
        <f>'JLP(R)FP-Ril 4.razina '!B15</f>
        <v>4194750</v>
      </c>
      <c r="I11" s="214">
        <f>'JLP(R)FP-Ril 4.razina '!C15</f>
        <v>4378400</v>
      </c>
      <c r="J11" s="214">
        <f>'JLP(R)FP-Ril 4.razina '!D15</f>
        <v>4378000</v>
      </c>
    </row>
    <row r="12" spans="2:10" ht="12.75">
      <c r="B12" s="354" t="s">
        <v>120</v>
      </c>
      <c r="C12" s="354"/>
      <c r="D12" s="354"/>
      <c r="E12" s="354"/>
      <c r="F12" s="354"/>
      <c r="G12" s="354"/>
      <c r="H12" s="215">
        <v>0</v>
      </c>
      <c r="I12" s="215">
        <v>0</v>
      </c>
      <c r="J12" s="215">
        <v>0</v>
      </c>
    </row>
    <row r="13" spans="2:10" ht="12.75">
      <c r="B13" s="353" t="s">
        <v>121</v>
      </c>
      <c r="C13" s="353"/>
      <c r="D13" s="353"/>
      <c r="E13" s="353"/>
      <c r="F13" s="353"/>
      <c r="G13" s="353"/>
      <c r="H13" s="213">
        <f>SUM(H14:H15)</f>
        <v>4194750</v>
      </c>
      <c r="I13" s="213">
        <f>SUM(I14:I15)</f>
        <v>4378400</v>
      </c>
      <c r="J13" s="213">
        <f>SUM(J14:J15)</f>
        <v>4378000</v>
      </c>
    </row>
    <row r="14" spans="1:10" ht="12.75">
      <c r="A14">
        <v>3</v>
      </c>
      <c r="B14" s="354" t="s">
        <v>122</v>
      </c>
      <c r="C14" s="354"/>
      <c r="D14" s="354"/>
      <c r="E14" s="354"/>
      <c r="F14" s="354"/>
      <c r="G14" s="354"/>
      <c r="H14" s="214">
        <f>'JLP(R)FP-Ril 4.razina '!C33</f>
        <v>4029850</v>
      </c>
      <c r="I14" s="214">
        <f>'JLP(R)FP-Ril 4.razina '!L33</f>
        <v>4201500</v>
      </c>
      <c r="J14" s="214">
        <f>'JLP(R)FP-Ril 4.razina '!N33</f>
        <v>4201100</v>
      </c>
    </row>
    <row r="15" spans="1:10" ht="12.75">
      <c r="A15">
        <v>4</v>
      </c>
      <c r="B15" s="354" t="s">
        <v>123</v>
      </c>
      <c r="C15" s="354"/>
      <c r="D15" s="354"/>
      <c r="E15" s="354"/>
      <c r="F15" s="354"/>
      <c r="G15" s="354"/>
      <c r="H15" s="214">
        <f>'JLP(R)FP-Ril 4.razina '!C77</f>
        <v>164900</v>
      </c>
      <c r="I15" s="214">
        <f>'JLP(R)FP-Ril 4.razina '!L77</f>
        <v>176900</v>
      </c>
      <c r="J15" s="214">
        <f>'JLP(R)FP-Ril 4.razina '!N77</f>
        <v>176900</v>
      </c>
    </row>
    <row r="16" spans="2:10" ht="12.75">
      <c r="B16" s="354" t="s">
        <v>124</v>
      </c>
      <c r="C16" s="354"/>
      <c r="D16" s="354"/>
      <c r="E16" s="354"/>
      <c r="F16" s="354"/>
      <c r="G16" s="354"/>
      <c r="H16" s="215">
        <v>0</v>
      </c>
      <c r="I16" s="215">
        <v>0</v>
      </c>
      <c r="J16" s="215">
        <v>0</v>
      </c>
    </row>
    <row r="17" spans="2:7" ht="12.75">
      <c r="B17" s="355"/>
      <c r="C17" s="355"/>
      <c r="D17" s="355"/>
      <c r="E17" s="355"/>
      <c r="F17" s="355"/>
      <c r="G17" s="355"/>
    </row>
    <row r="18" spans="2:10" ht="25.5">
      <c r="B18" s="356"/>
      <c r="C18" s="356"/>
      <c r="D18" s="356"/>
      <c r="E18" s="356"/>
      <c r="F18" s="356"/>
      <c r="G18" s="356"/>
      <c r="H18" s="212" t="s">
        <v>171</v>
      </c>
      <c r="I18" s="212" t="s">
        <v>172</v>
      </c>
      <c r="J18" s="212" t="s">
        <v>170</v>
      </c>
    </row>
    <row r="19" spans="2:10" ht="12.75">
      <c r="B19" s="354" t="s">
        <v>152</v>
      </c>
      <c r="C19" s="354"/>
      <c r="D19" s="354"/>
      <c r="E19" s="354"/>
      <c r="F19" s="354"/>
      <c r="G19" s="354"/>
      <c r="H19" s="274">
        <v>50000</v>
      </c>
      <c r="I19" s="274">
        <v>40000</v>
      </c>
      <c r="J19" s="274">
        <v>30000</v>
      </c>
    </row>
    <row r="20" spans="2:10" ht="29.25" customHeight="1">
      <c r="B20" s="357" t="s">
        <v>176</v>
      </c>
      <c r="C20" s="358"/>
      <c r="D20" s="358"/>
      <c r="E20" s="358"/>
      <c r="F20" s="358"/>
      <c r="G20" s="359"/>
      <c r="H20" s="215">
        <v>0</v>
      </c>
      <c r="I20" s="215">
        <v>0</v>
      </c>
      <c r="J20" s="215">
        <v>0</v>
      </c>
    </row>
    <row r="21" spans="2:7" ht="12.75">
      <c r="B21" s="355"/>
      <c r="C21" s="355"/>
      <c r="D21" s="355"/>
      <c r="E21" s="355"/>
      <c r="F21" s="355"/>
      <c r="G21" s="355"/>
    </row>
    <row r="22" spans="2:10" ht="25.5">
      <c r="B22" s="356"/>
      <c r="C22" s="356"/>
      <c r="D22" s="356"/>
      <c r="E22" s="356"/>
      <c r="F22" s="356"/>
      <c r="G22" s="356"/>
      <c r="H22" s="212" t="s">
        <v>171</v>
      </c>
      <c r="I22" s="212" t="s">
        <v>172</v>
      </c>
      <c r="J22" s="212" t="s">
        <v>170</v>
      </c>
    </row>
    <row r="23" spans="2:10" ht="12.75">
      <c r="B23" s="354" t="s">
        <v>125</v>
      </c>
      <c r="C23" s="354"/>
      <c r="D23" s="354"/>
      <c r="E23" s="354"/>
      <c r="F23" s="354"/>
      <c r="G23" s="354"/>
      <c r="H23" s="215">
        <v>0</v>
      </c>
      <c r="I23" s="215">
        <v>0</v>
      </c>
      <c r="J23" s="215">
        <v>0</v>
      </c>
    </row>
    <row r="24" spans="2:10" ht="12.75">
      <c r="B24" s="354" t="s">
        <v>126</v>
      </c>
      <c r="C24" s="354"/>
      <c r="D24" s="354"/>
      <c r="E24" s="354"/>
      <c r="F24" s="354"/>
      <c r="G24" s="354"/>
      <c r="H24" s="215">
        <v>0</v>
      </c>
      <c r="I24" s="215">
        <v>0</v>
      </c>
      <c r="J24" s="215">
        <v>0</v>
      </c>
    </row>
    <row r="25" spans="2:10" ht="12.75">
      <c r="B25" s="354" t="s">
        <v>127</v>
      </c>
      <c r="C25" s="354"/>
      <c r="D25" s="354"/>
      <c r="E25" s="354"/>
      <c r="F25" s="354"/>
      <c r="G25" s="354"/>
      <c r="H25" s="215"/>
      <c r="I25" s="215"/>
      <c r="J25" s="215"/>
    </row>
    <row r="26" spans="2:10" ht="12.75">
      <c r="B26" s="356"/>
      <c r="C26" s="356"/>
      <c r="D26" s="356"/>
      <c r="E26" s="356"/>
      <c r="F26" s="356"/>
      <c r="G26" s="356"/>
      <c r="H26" s="215"/>
      <c r="I26" s="215"/>
      <c r="J26" s="215"/>
    </row>
    <row r="27" spans="2:10" ht="12.75">
      <c r="B27" s="354" t="s">
        <v>128</v>
      </c>
      <c r="C27" s="354"/>
      <c r="D27" s="354"/>
      <c r="E27" s="354"/>
      <c r="F27" s="354"/>
      <c r="G27" s="354"/>
      <c r="H27" s="215">
        <f>SUM(H23:H24)</f>
        <v>0</v>
      </c>
      <c r="I27" s="215">
        <f>SUM(I23:I24)</f>
        <v>0</v>
      </c>
      <c r="J27" s="215">
        <f>SUM(J23:J24)</f>
        <v>0</v>
      </c>
    </row>
  </sheetData>
  <sheetProtection/>
  <mergeCells count="21">
    <mergeCell ref="B27:G27"/>
    <mergeCell ref="B20:G20"/>
    <mergeCell ref="B21:G21"/>
    <mergeCell ref="B22:G22"/>
    <mergeCell ref="B23:G23"/>
    <mergeCell ref="B18:G18"/>
    <mergeCell ref="B25:G25"/>
    <mergeCell ref="B16:G16"/>
    <mergeCell ref="B26:G26"/>
    <mergeCell ref="B15:G15"/>
    <mergeCell ref="B13:G13"/>
    <mergeCell ref="B14:G14"/>
    <mergeCell ref="B2:J4"/>
    <mergeCell ref="E5:H5"/>
    <mergeCell ref="B9:G9"/>
    <mergeCell ref="B10:G10"/>
    <mergeCell ref="B11:G11"/>
    <mergeCell ref="B24:G24"/>
    <mergeCell ref="B17:G17"/>
    <mergeCell ref="B19:G19"/>
    <mergeCell ref="B12:G12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2019-09-09T07:41:41Z</cp:lastPrinted>
  <dcterms:created xsi:type="dcterms:W3CDTF">2007-11-26T13:30:35Z</dcterms:created>
  <dcterms:modified xsi:type="dcterms:W3CDTF">2019-12-23T07:45:05Z</dcterms:modified>
  <cp:category/>
  <cp:version/>
  <cp:contentType/>
  <cp:contentStatus/>
</cp:coreProperties>
</file>